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5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360" yWindow="300" windowWidth="14880" windowHeight="7815"/>
  </bookViews>
  <sheets>
    <sheet name="OCTUBRE 31 PM" sheetId="61" r:id="rId1"/>
    <sheet name="OCTUBRE 31 AM" sheetId="60" r:id="rId2"/>
    <sheet name="OCTUBRE 30 PM" sheetId="59" r:id="rId3"/>
    <sheet name="OCTUBRE 30 AM" sheetId="58" r:id="rId4"/>
    <sheet name="OCTUBRE 29 PM" sheetId="57" r:id="rId5"/>
    <sheet name="OCTUBRE 29 AM" sheetId="56" r:id="rId6"/>
    <sheet name="OCTUBRE 28 PM" sheetId="55" r:id="rId7"/>
    <sheet name="OCTUBRE 28 AM" sheetId="54" r:id="rId8"/>
    <sheet name="OCTUBRE 27 PM" sheetId="53" r:id="rId9"/>
    <sheet name="OCTUBRE 27 AM" sheetId="52" r:id="rId10"/>
    <sheet name="OCTUBRE 26 PM" sheetId="51" r:id="rId11"/>
    <sheet name="OCTUBRE 26 AM" sheetId="50" r:id="rId12"/>
    <sheet name="OCTUBRE 25 PM" sheetId="49" r:id="rId13"/>
    <sheet name="OCTUBRE 25 AM" sheetId="48" r:id="rId14"/>
    <sheet name="OCTUBRE 24 PM" sheetId="47" r:id="rId15"/>
    <sheet name="OCTUBRE 24 AM " sheetId="46" r:id="rId16"/>
    <sheet name="OCTUBRE 23 PM " sheetId="45" r:id="rId17"/>
    <sheet name="OCTUBRE 23 AM" sheetId="44" r:id="rId18"/>
    <sheet name="OCTUBRE 22 PM " sheetId="43" r:id="rId19"/>
    <sheet name="OCTUBRE 22 AM" sheetId="42" r:id="rId20"/>
    <sheet name="OCTUBRE 21 PM" sheetId="41" r:id="rId21"/>
    <sheet name="OCTUBRE 21 AM" sheetId="40" r:id="rId22"/>
    <sheet name="OCTUBRE 20 PM" sheetId="39" r:id="rId23"/>
    <sheet name="OCTUBRE 20 am" sheetId="38" r:id="rId24"/>
    <sheet name="OCTUBRE 19 M" sheetId="37" r:id="rId25"/>
    <sheet name="OCTUBRE 19 AM " sheetId="36" r:id="rId26"/>
    <sheet name="OCTUBRE 18 PM" sheetId="35" r:id="rId27"/>
    <sheet name="OCTUBRE 18 AM" sheetId="34" r:id="rId28"/>
    <sheet name="OCTUBRE 17 PM" sheetId="33" r:id="rId29"/>
    <sheet name="OCTUBRE 17 " sheetId="32" r:id="rId30"/>
    <sheet name="OCTUBRE 16 PM" sheetId="31" r:id="rId31"/>
    <sheet name="OCTUBRE 16 AM" sheetId="30" r:id="rId32"/>
    <sheet name="OCTUBRE 15 PM" sheetId="29" r:id="rId33"/>
    <sheet name="OCTUBRE 15 AM" sheetId="28" r:id="rId34"/>
    <sheet name="OCTUBRE 14 PM" sheetId="27" r:id="rId35"/>
    <sheet name="OCTUBRE 14 AM " sheetId="26" r:id="rId36"/>
    <sheet name="OCTUBRE 13 PM" sheetId="25" r:id="rId37"/>
    <sheet name="OCTUBRE 13 AM" sheetId="24" r:id="rId38"/>
    <sheet name="OCTUBRE 12 PM" sheetId="23" r:id="rId39"/>
    <sheet name="OCTUBRE 12 AM" sheetId="22" r:id="rId40"/>
    <sheet name="OCTUBRE 11 PM" sheetId="21" r:id="rId41"/>
    <sheet name="OCTUBRE 11 AM" sheetId="20" r:id="rId42"/>
    <sheet name="OCTUBRE 10 PM" sheetId="19" r:id="rId43"/>
    <sheet name="OCTUBRE 10 AM " sheetId="18" r:id="rId44"/>
    <sheet name="OCTUBRE 09 PM " sheetId="17" r:id="rId45"/>
    <sheet name="OCTUBRE 09 AM" sheetId="16" r:id="rId46"/>
    <sheet name="OCTUBRE 08 PM" sheetId="15" r:id="rId47"/>
    <sheet name="OCTUBRE 08 AM" sheetId="14" r:id="rId48"/>
    <sheet name="OCTUBRE 07 PM" sheetId="13" r:id="rId49"/>
    <sheet name="OCTUBRE 07 AM " sheetId="12" r:id="rId50"/>
    <sheet name="OCTUBRE 06 PM" sheetId="11" r:id="rId51"/>
    <sheet name="OCTUBRE 06 AM" sheetId="10" r:id="rId52"/>
    <sheet name="OCTUBRE 05 PM" sheetId="9" r:id="rId53"/>
    <sheet name="OCTUBRE 04 PM" sheetId="8" r:id="rId54"/>
    <sheet name="OCTUBRE 04 AM" sheetId="7" r:id="rId55"/>
    <sheet name="OCTUBRE 03 PM" sheetId="6" r:id="rId56"/>
    <sheet name="OCTUBRE 03 AM " sheetId="5" r:id="rId57"/>
    <sheet name="OCTUBRE 02 PM" sheetId="4" r:id="rId58"/>
    <sheet name="OCTUBRE 02 AM" sheetId="3" r:id="rId59"/>
    <sheet name="OCTUBRE 01 PM" sheetId="2" r:id="rId60"/>
    <sheet name="OCTUBRE 01 AM" sheetId="1" r:id="rId61"/>
  </sheets>
  <definedNames>
    <definedName name="_xlnm.Print_Area" localSheetId="57">'OCTUBRE 02 PM'!$A$1:$N$38</definedName>
    <definedName name="_xlnm.Print_Area" localSheetId="56">'OCTUBRE 03 AM '!$A$4:$N$38</definedName>
    <definedName name="_xlnm.Print_Area" localSheetId="49">'OCTUBRE 07 AM '!$A$1:$N$38</definedName>
    <definedName name="_xlnm.Print_Area" localSheetId="44">'OCTUBRE 09 PM '!$B$1:$N$38</definedName>
    <definedName name="_xlnm.Print_Area" localSheetId="43">'OCTUBRE 10 AM '!$A$1:$N$38</definedName>
    <definedName name="_xlnm.Print_Area" localSheetId="39">'OCTUBRE 12 AM'!$A$1:$N$38</definedName>
    <definedName name="_xlnm.Print_Area" localSheetId="38">'OCTUBRE 12 PM'!$A$1:$N$38</definedName>
    <definedName name="_xlnm.Print_Area" localSheetId="35">'OCTUBRE 14 AM '!$A$1:$N$38</definedName>
    <definedName name="_xlnm.Print_Area" localSheetId="34">'OCTUBRE 14 PM'!$A$1:$N$38</definedName>
    <definedName name="_xlnm.Print_Area" localSheetId="31">'OCTUBRE 16 AM'!$A$1:$N$38</definedName>
    <definedName name="_xlnm.Print_Area" localSheetId="30">'OCTUBRE 16 PM'!$A$1:$N$38</definedName>
    <definedName name="_xlnm.Print_Area" localSheetId="29">'OCTUBRE 17 '!$A$1:$N$38</definedName>
    <definedName name="_xlnm.Print_Area" localSheetId="26">'OCTUBRE 18 PM'!$A$1:$N$38</definedName>
    <definedName name="_xlnm.Print_Area" localSheetId="25">'OCTUBRE 19 AM '!$A$1:$N$38</definedName>
    <definedName name="_xlnm.Print_Area" localSheetId="24">'OCTUBRE 19 M'!$A$1:$N$38</definedName>
    <definedName name="_xlnm.Print_Area" localSheetId="23">'OCTUBRE 20 am'!$A$1:$N$38</definedName>
    <definedName name="_xlnm.Print_Area" localSheetId="22">'OCTUBRE 20 PM'!$A$1:$N$38</definedName>
    <definedName name="_xlnm.Print_Area" localSheetId="21">'OCTUBRE 21 AM'!$A$1:$N$38</definedName>
    <definedName name="_xlnm.Print_Area" localSheetId="18">'OCTUBRE 22 PM '!$A$1:$N$38</definedName>
    <definedName name="_xlnm.Print_Area" localSheetId="17">'OCTUBRE 23 AM'!$A$1:$N$38</definedName>
    <definedName name="_xlnm.Print_Area" localSheetId="16">'OCTUBRE 23 PM '!$A$1:$N$38</definedName>
    <definedName name="_xlnm.Print_Area" localSheetId="15">'OCTUBRE 24 AM '!$A$1:$N$38</definedName>
    <definedName name="_xlnm.Print_Area" localSheetId="14">'OCTUBRE 24 PM'!$A$1:$N$38</definedName>
    <definedName name="_xlnm.Print_Area" localSheetId="12">'OCTUBRE 25 PM'!$A$1:$N$38</definedName>
    <definedName name="_xlnm.Print_Area" localSheetId="11">'OCTUBRE 26 AM'!$A$1:$N$38</definedName>
    <definedName name="_xlnm.Print_Area" localSheetId="9">'OCTUBRE 27 AM'!$A$1:$N$38</definedName>
    <definedName name="_xlnm.Print_Area" localSheetId="4">'OCTUBRE 29 PM'!$A$1:$N$38</definedName>
    <definedName name="_xlnm.Print_Area" localSheetId="3">'OCTUBRE 30 AM'!$A$1:$N$38</definedName>
    <definedName name="_xlnm.Print_Area" localSheetId="2">'OCTUBRE 30 PM'!$A$1:$N$38</definedName>
    <definedName name="_xlnm.Print_Area" localSheetId="1">'OCTUBRE 31 AM'!$A$1:$N$38</definedName>
    <definedName name="_xlnm.Print_Area" localSheetId="0">'OCTUBRE 31 PM'!$A$1:$N$38</definedName>
  </definedNames>
  <calcPr calcId="124519"/>
</workbook>
</file>

<file path=xl/calcChain.xml><?xml version="1.0" encoding="utf-8"?>
<calcChain xmlns="http://schemas.openxmlformats.org/spreadsheetml/2006/main">
  <c r="C36" i="61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60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59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58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57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56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55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54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53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52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51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50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49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48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47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46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45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44"/>
  <c r="C38"/>
  <c r="G31"/>
  <c r="I31"/>
  <c r="N31"/>
  <c r="M31"/>
  <c r="L31"/>
  <c r="K31"/>
  <c r="J31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C36" i="43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2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1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0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9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8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7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6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5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4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3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2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1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0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9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8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7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6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N29" i="25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/>
  <c r="C38" s="1"/>
  <c r="M31"/>
  <c r="L31"/>
  <c r="K31"/>
  <c r="J31"/>
  <c r="I31"/>
  <c r="G31"/>
  <c r="N31" s="1"/>
  <c r="C36" i="24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3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2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1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0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9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8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7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6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5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4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3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2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1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0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9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8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7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6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5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4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3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2"/>
  <c r="C38" s="1"/>
  <c r="M31"/>
  <c r="L31"/>
  <c r="K31"/>
  <c r="J31"/>
  <c r="I31"/>
  <c r="G31"/>
  <c r="N31" s="1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30" s="1"/>
  <c r="C36" i="1"/>
  <c r="C38" s="1"/>
  <c r="N7" l="1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M31"/>
  <c r="L31"/>
  <c r="K31"/>
  <c r="J31"/>
  <c r="I31"/>
  <c r="G31"/>
  <c r="N6"/>
  <c r="N30" s="1"/>
  <c r="N31" l="1"/>
</calcChain>
</file>

<file path=xl/sharedStrings.xml><?xml version="1.0" encoding="utf-8"?>
<sst xmlns="http://schemas.openxmlformats.org/spreadsheetml/2006/main" count="2383" uniqueCount="308">
  <si>
    <t xml:space="preserve"> </t>
  </si>
  <si>
    <t xml:space="preserve">        HOTEL SAN BOSCO DE LA FORTUNA S.A</t>
  </si>
  <si>
    <t>CIERRE DIARIO CAJA</t>
  </si>
  <si>
    <t>SOLO TOURS</t>
  </si>
  <si>
    <t>HAB.</t>
  </si>
  <si>
    <t>PAX</t>
  </si>
  <si>
    <t>AGENCIA</t>
  </si>
  <si>
    <t xml:space="preserve">INGRESO </t>
  </si>
  <si>
    <t>SALIDA</t>
  </si>
  <si>
    <t>FACTURA</t>
  </si>
  <si>
    <t>HOSPEDAJE</t>
  </si>
  <si>
    <t>VOUCHER#</t>
  </si>
  <si>
    <t>MONTO</t>
  </si>
  <si>
    <t>EFECTIVO</t>
  </si>
  <si>
    <t>TARJETA</t>
  </si>
  <si>
    <t>CREDITO</t>
  </si>
  <si>
    <t>DEPOSITO</t>
  </si>
  <si>
    <t>TOTAL</t>
  </si>
  <si>
    <t>TOTAL RECAUDADO</t>
  </si>
  <si>
    <t>OBSERVACIONES</t>
  </si>
  <si>
    <t>DESGLOSE DE EFECTIVO</t>
  </si>
  <si>
    <t>TIPO DE CAMBIO:</t>
  </si>
  <si>
    <t>CHEQUES</t>
  </si>
  <si>
    <t>DOLARES</t>
  </si>
  <si>
    <t>COLONES</t>
  </si>
  <si>
    <t>AM</t>
  </si>
  <si>
    <t xml:space="preserve">                        ENCARGADO DE RECEPCION:</t>
  </si>
  <si>
    <t>ALLAN</t>
  </si>
  <si>
    <t>PM</t>
  </si>
  <si>
    <t>DIANA</t>
  </si>
  <si>
    <t>18</t>
  </si>
  <si>
    <t>DEICO S.A</t>
  </si>
  <si>
    <t>CORPORATIVO</t>
  </si>
  <si>
    <t>14</t>
  </si>
  <si>
    <t>HYUNDAM LEE</t>
  </si>
  <si>
    <t>WK</t>
  </si>
  <si>
    <t>BEBIDAS</t>
  </si>
  <si>
    <t>JOSE</t>
  </si>
  <si>
    <t>CO</t>
  </si>
  <si>
    <t>CAFÉ REY</t>
  </si>
  <si>
    <t>JEISSON MATA</t>
  </si>
  <si>
    <t>27</t>
  </si>
  <si>
    <t>LUCIA OBANDO</t>
  </si>
  <si>
    <t>4</t>
  </si>
  <si>
    <t>CAFÉ BRITT COSTA RICA</t>
  </si>
  <si>
    <t>3</t>
  </si>
  <si>
    <t>SUR QUIMICA S.A</t>
  </si>
  <si>
    <t>DESAYUNO</t>
  </si>
  <si>
    <t>22</t>
  </si>
  <si>
    <t>EMINENT LOGISTIC</t>
  </si>
  <si>
    <t>32</t>
  </si>
  <si>
    <t>GERARDO DELGADO</t>
  </si>
  <si>
    <t>24</t>
  </si>
  <si>
    <t xml:space="preserve">HUMBERTO VALVERDE </t>
  </si>
  <si>
    <t>GRETTEL PRENDAS</t>
  </si>
  <si>
    <t>V=5364</t>
  </si>
  <si>
    <t>11</t>
  </si>
  <si>
    <t>DIST. LA FLORIDA</t>
  </si>
  <si>
    <t>CORPORACIÓN</t>
  </si>
  <si>
    <t>JEISSON MATA LÓPEZ</t>
  </si>
  <si>
    <t>12</t>
  </si>
  <si>
    <t>ERNESTO VILLEGAS</t>
  </si>
  <si>
    <t>14-15</t>
  </si>
  <si>
    <t>HENKEL</t>
  </si>
  <si>
    <t>21</t>
  </si>
  <si>
    <t>HUGO PEREZ</t>
  </si>
  <si>
    <t>MARGIE DÍAZ</t>
  </si>
  <si>
    <t>25</t>
  </si>
  <si>
    <t>REBECA MARÍN</t>
  </si>
  <si>
    <t>FACT 43279 ANULADA</t>
  </si>
  <si>
    <t>16</t>
  </si>
  <si>
    <t>EL GALLO MAS GALLO</t>
  </si>
  <si>
    <t>13</t>
  </si>
  <si>
    <t>ROSS UPTON</t>
  </si>
  <si>
    <t>19-34</t>
  </si>
  <si>
    <t>LORI SNYDER</t>
  </si>
  <si>
    <t>NANCY ARIAS ALVAREZ</t>
  </si>
  <si>
    <t>DANNY OLIVARES</t>
  </si>
  <si>
    <t xml:space="preserve">FACT #42284 NULA.                                                                                                                                                                                                                                                                                                           HAY UN CARGO DE TARJETA QUE SE HIZO ANOCHE, DESAPUES DE HABER HECHO EL CIERRE EN EL DATAFONO. </t>
  </si>
  <si>
    <t>JEISON CAMPOS</t>
  </si>
  <si>
    <t xml:space="preserve">ALEXANDER JARA </t>
  </si>
  <si>
    <t>20-34</t>
  </si>
  <si>
    <t>CARLOS PANIAGUA</t>
  </si>
  <si>
    <t>MARGOT SANAR</t>
  </si>
  <si>
    <t>ALQUILER SALA</t>
  </si>
  <si>
    <t>JOSE ARTAVIA</t>
  </si>
  <si>
    <t>JEISON</t>
  </si>
  <si>
    <t>DARIO ARAMBURO</t>
  </si>
  <si>
    <t>34</t>
  </si>
  <si>
    <t>LILLIAM TREJOS</t>
  </si>
  <si>
    <t>19</t>
  </si>
  <si>
    <t>ANTHONY OWEN</t>
  </si>
  <si>
    <t>GMG SERVICIOS DE CR</t>
  </si>
  <si>
    <t xml:space="preserve">COCORI SA </t>
  </si>
  <si>
    <t>FARMAVISION</t>
  </si>
  <si>
    <t>LAURES</t>
  </si>
  <si>
    <t>VERNY LARA CAMACHO</t>
  </si>
  <si>
    <t>BRITT COSTA RICA</t>
  </si>
  <si>
    <t>10</t>
  </si>
  <si>
    <t>ILUMINACION TECNOLITE</t>
  </si>
  <si>
    <t>15</t>
  </si>
  <si>
    <t>INDUSTRISA NACIONALES CXA.SA</t>
  </si>
  <si>
    <t>23</t>
  </si>
  <si>
    <t>GREIVIN ARAYA GRANADOS</t>
  </si>
  <si>
    <t>LUIS ALEXIS GRANADOS</t>
  </si>
  <si>
    <t>REINALDO SALAS ZUÑIGA</t>
  </si>
  <si>
    <t>MARCO MONTERROSA</t>
  </si>
  <si>
    <t>17</t>
  </si>
  <si>
    <t>MAQUINARIA Y TRACTORES</t>
  </si>
  <si>
    <t>FERNANDO ESCOBAR</t>
  </si>
  <si>
    <t>.</t>
  </si>
  <si>
    <t>KIMBERLY VILLALOBOS</t>
  </si>
  <si>
    <t>2</t>
  </si>
  <si>
    <t>EMINENT LOGISTICS</t>
  </si>
  <si>
    <t>GIANINA CRUZ SOLIS</t>
  </si>
  <si>
    <t>10-11</t>
  </si>
  <si>
    <t>ARMANDO NAVARRO</t>
  </si>
  <si>
    <t>KAROLINA BLANCO VALERIO</t>
  </si>
  <si>
    <t>40-50</t>
  </si>
  <si>
    <t>ANA SALAZAR</t>
  </si>
  <si>
    <t>6</t>
  </si>
  <si>
    <t>KARINA MORA CERVANTES</t>
  </si>
  <si>
    <t>5</t>
  </si>
  <si>
    <t>GABRIELA VALERIO HERRERA</t>
  </si>
  <si>
    <t>MANUEL ALFARO HERRERA</t>
  </si>
  <si>
    <t>MAUREN MARTINEZ</t>
  </si>
  <si>
    <t>26</t>
  </si>
  <si>
    <t>ADEMAR VILLALOBOS</t>
  </si>
  <si>
    <t>HYG</t>
  </si>
  <si>
    <t>FILIAL ANDE 210-21</t>
  </si>
  <si>
    <t>1</t>
  </si>
  <si>
    <t>GABRIELA TORRES FERNANDEZ</t>
  </si>
  <si>
    <t>2-7</t>
  </si>
  <si>
    <t>MANUEL</t>
  </si>
  <si>
    <t>V # 5367</t>
  </si>
  <si>
    <t>JORGE</t>
  </si>
  <si>
    <t>MUC</t>
  </si>
  <si>
    <t>BI CR</t>
  </si>
  <si>
    <t>LOURDES</t>
  </si>
  <si>
    <t>JUAN CARLOS</t>
  </si>
  <si>
    <t>FABIANA</t>
  </si>
  <si>
    <t>DAVID VILLALOBOS</t>
  </si>
  <si>
    <t>JUAN DIEGO RAMIREZ</t>
  </si>
  <si>
    <t>MANUEL RUBI SANCHEZ</t>
  </si>
  <si>
    <t>SILVIA RIVERA MARÍN</t>
  </si>
  <si>
    <t>ANTHONY MONTANO</t>
  </si>
  <si>
    <t>PABLORAMIREZ</t>
  </si>
  <si>
    <t>RAFFAELE PORFIDIA</t>
  </si>
  <si>
    <t>ALINA DESIREE</t>
  </si>
  <si>
    <t>GECKO TRAIL</t>
  </si>
  <si>
    <t>09</t>
  </si>
  <si>
    <t>ESTEBAN CHAVARRIA RIVERA</t>
  </si>
  <si>
    <t>JILL DELAVEGA</t>
  </si>
  <si>
    <t>POSE MARIA MERCEDES</t>
  </si>
  <si>
    <t>CR TOP TOURS</t>
  </si>
  <si>
    <t>LARROUDE RICARDO</t>
  </si>
  <si>
    <t>VIAJES SIN FRONTERAS</t>
  </si>
  <si>
    <t>RUFFOLO ORLANDO</t>
  </si>
  <si>
    <t>SILVIA GUTIERREZ</t>
  </si>
  <si>
    <t>EXPEDICIONES TROPICALES</t>
  </si>
  <si>
    <t>ERNESTO GOMEZ</t>
  </si>
  <si>
    <t>DISCOVERY TRAVEL</t>
  </si>
  <si>
    <t>JOYAN</t>
  </si>
  <si>
    <t>DESAFIO FORTUNA</t>
  </si>
  <si>
    <t>LINDA</t>
  </si>
  <si>
    <t>VORPOL</t>
  </si>
  <si>
    <t>AUC 151</t>
  </si>
  <si>
    <t>CAMINO DEL SOL</t>
  </si>
  <si>
    <t>ANNICK</t>
  </si>
  <si>
    <t>EXPEDIA</t>
  </si>
  <si>
    <t>DANIEL</t>
  </si>
  <si>
    <t>DAMIEN</t>
  </si>
  <si>
    <t>COMPAÑEROS, LA AUTORIZACION # 227435 FUE UNA DEVOLUCION YA QUE EL CLIENTE DIJO QUE ENTENDIO MAL LA TARIFA, AL FINAL TERMINO HOSPEDANDOSE EN EL HOTEL-DANIEL</t>
  </si>
  <si>
    <t>JILL</t>
  </si>
  <si>
    <t>SARA</t>
  </si>
  <si>
    <t>ERIC</t>
  </si>
  <si>
    <t>JULIO</t>
  </si>
  <si>
    <t>LUCIA</t>
  </si>
  <si>
    <t>04</t>
  </si>
  <si>
    <t>JOHNNY LOAIZA</t>
  </si>
  <si>
    <t>BRITT CR</t>
  </si>
  <si>
    <t>RAPHAEL TIO</t>
  </si>
  <si>
    <t>GRUPO SAMBORO</t>
  </si>
  <si>
    <t>8</t>
  </si>
  <si>
    <t>DISTRIBUIDORA LA FLORIDA</t>
  </si>
  <si>
    <t>FEDERICO</t>
  </si>
  <si>
    <t>CORP.CIAS ANGROIND.CCA.S.A</t>
  </si>
  <si>
    <t>SAVA S.A.</t>
  </si>
  <si>
    <t>LAB. STEIN</t>
  </si>
  <si>
    <t>WENDY</t>
  </si>
  <si>
    <t>SALVADOR</t>
  </si>
  <si>
    <t>ICE</t>
  </si>
  <si>
    <t>AGROCOMERCIAL DE GRECIA</t>
  </si>
  <si>
    <t xml:space="preserve">CORP CIAS </t>
  </si>
  <si>
    <t>JENNIFER</t>
  </si>
  <si>
    <t>WKT</t>
  </si>
  <si>
    <t>14-17</t>
  </si>
  <si>
    <t>MARIA ANAIS VARGAS</t>
  </si>
  <si>
    <t>REBECA MARIN</t>
  </si>
  <si>
    <t>UNIVERSIDAD NACIONAL</t>
  </si>
  <si>
    <t>MARGIE DIAZ</t>
  </si>
  <si>
    <t>DAVID MONTERO</t>
  </si>
  <si>
    <t xml:space="preserve">ALLAN </t>
  </si>
  <si>
    <t>PEDRO BARRANTES CHAVEZ</t>
  </si>
  <si>
    <t>FLORANGEL SANCHEZ</t>
  </si>
  <si>
    <t>MARCO SANCHEZ</t>
  </si>
  <si>
    <t>JORGE CESPEDES</t>
  </si>
  <si>
    <t>MELISSA</t>
  </si>
  <si>
    <t>RAFA</t>
  </si>
  <si>
    <t>LUI LI</t>
  </si>
  <si>
    <t>LUIS</t>
  </si>
  <si>
    <t>VERNA</t>
  </si>
  <si>
    <t>RUT PEREZ</t>
  </si>
  <si>
    <t>JUAN OROZCO</t>
  </si>
  <si>
    <t>FIORELLA</t>
  </si>
  <si>
    <t>FELIPE</t>
  </si>
  <si>
    <t>SENDERO VERDE</t>
  </si>
  <si>
    <t>MARIA HERRERA</t>
  </si>
  <si>
    <t>HEINER ULATE OCAMPO</t>
  </si>
  <si>
    <t>GLORIA ELSE ALMADA A.</t>
  </si>
  <si>
    <t>GLORIA ELSE ALMADA</t>
  </si>
  <si>
    <t>KNOERZER KAUTH</t>
  </si>
  <si>
    <t>20</t>
  </si>
  <si>
    <t>TYLER BARTLETT</t>
  </si>
  <si>
    <t>FIORELLA POTTIGNII</t>
  </si>
  <si>
    <t>FACTURA 43421 NULA POR HEROR AL DIGITATAR NUMERO DE VAUCHER</t>
  </si>
  <si>
    <t>JOSE MORALES</t>
  </si>
  <si>
    <t>TYLER</t>
  </si>
  <si>
    <t>5370-5371</t>
  </si>
  <si>
    <t xml:space="preserve">BILLY </t>
  </si>
  <si>
    <t>CR DREAM TRAVEL</t>
  </si>
  <si>
    <t>RAQUEL</t>
  </si>
  <si>
    <t>EDUARDO</t>
  </si>
  <si>
    <t>CAFÉ BRITT</t>
  </si>
  <si>
    <t>POLEWSKA</t>
  </si>
  <si>
    <t>V # 5372</t>
  </si>
  <si>
    <t>NANCY</t>
  </si>
  <si>
    <t>YAHAIRA</t>
  </si>
  <si>
    <t>SENASA</t>
  </si>
  <si>
    <t>40</t>
  </si>
  <si>
    <t>JOSE SAENZ</t>
  </si>
  <si>
    <t>50</t>
  </si>
  <si>
    <t>RODOLFO MOLINA RODRIGUEZ</t>
  </si>
  <si>
    <t>|</t>
  </si>
  <si>
    <t>DESAYUNOS</t>
  </si>
  <si>
    <t>TYLER CARLY BARTLETT</t>
  </si>
  <si>
    <t>HARRY VALVERDE</t>
  </si>
  <si>
    <t>WKC</t>
  </si>
  <si>
    <t>EFRAIN CORRO</t>
  </si>
  <si>
    <t>RANDAL OTAROLA</t>
  </si>
  <si>
    <t>TRI DM S.A.</t>
  </si>
  <si>
    <t>EDUARDO JIMENEZ</t>
  </si>
  <si>
    <t>JORGE SANCHEZ</t>
  </si>
  <si>
    <t>MEXICHEM</t>
  </si>
  <si>
    <t>FACTURA # 43446, NULA, MOTIVO: ERROR AL DIGITAR LA COMPAÑÍA, LA SUSTITUYE LA FACTURA # 43448-DANIEL</t>
  </si>
  <si>
    <t>MOSHE KARMEL</t>
  </si>
  <si>
    <t>MICHAEL MULVANY</t>
  </si>
  <si>
    <t>EDWIN MARTELINO</t>
  </si>
  <si>
    <t>BEATRIZ PELAEZ</t>
  </si>
  <si>
    <t>MAPACHE TOURS</t>
  </si>
  <si>
    <t>JOSE GUTI</t>
  </si>
  <si>
    <t>GUTIS LIMITADA</t>
  </si>
  <si>
    <t xml:space="preserve">AM </t>
  </si>
  <si>
    <t xml:space="preserve">                      HOTEL SAN BOSCO DE LA FORTUNA S.A</t>
  </si>
  <si>
    <t>JOHNNY</t>
  </si>
  <si>
    <t>LAURA COLLIER</t>
  </si>
  <si>
    <t>KRISTINE</t>
  </si>
  <si>
    <t>V= 5374</t>
  </si>
  <si>
    <t>RAY</t>
  </si>
  <si>
    <t>JACK</t>
  </si>
  <si>
    <t>CRISTEL</t>
  </si>
  <si>
    <t>ESTEBAN</t>
  </si>
  <si>
    <t>UNIPHARM COSTARICA S.A</t>
  </si>
  <si>
    <t>JEUS N</t>
  </si>
  <si>
    <t>OSCAR ROZO</t>
  </si>
  <si>
    <t>GERMAN FARFAN</t>
  </si>
  <si>
    <t>RITA HERNANDEZ</t>
  </si>
  <si>
    <t>JASMEEN MORA MAYORGA</t>
  </si>
  <si>
    <t>VICTOR BADILLA</t>
  </si>
  <si>
    <t>CR EXPLORATIONS</t>
  </si>
  <si>
    <t>KELLI  AGNESS</t>
  </si>
  <si>
    <t>12-13</t>
  </si>
  <si>
    <t>DIANA RODRIGUEZ</t>
  </si>
  <si>
    <t>WENDY ARAYA CORRALES</t>
  </si>
  <si>
    <t>03</t>
  </si>
  <si>
    <t>EFRAIN MARIN M</t>
  </si>
  <si>
    <t>RODOLFO ORTIZ CASCANTE</t>
  </si>
  <si>
    <t>CO GASOLINERA DEL NORTE</t>
  </si>
  <si>
    <t>KELCEY JOHNSON</t>
  </si>
  <si>
    <t>DANIELA L</t>
  </si>
  <si>
    <t>GRUPO INTENSA</t>
  </si>
  <si>
    <t>BART DE COSTER</t>
  </si>
  <si>
    <t>ORBITZ</t>
  </si>
  <si>
    <t>COMPAÑEROS, CLIENTE DANIELA L, AUTORIZA EL COBRO DE LA TARJETA, POR ESO NO TIENE LA FIRMA.</t>
  </si>
  <si>
    <t>AUC # 152</t>
  </si>
  <si>
    <t>VIAJES CAMINO DEL SOL</t>
  </si>
  <si>
    <t>RICARDO HERRERA ARROYO</t>
  </si>
  <si>
    <t>TAPELLA DANIELY GOMEZ ADRIANA</t>
  </si>
  <si>
    <t>JENNY GOODMAN</t>
  </si>
  <si>
    <t>CARLSON FAMILY</t>
  </si>
  <si>
    <t>CP 161012</t>
  </si>
  <si>
    <t>JOERI RUBENS</t>
  </si>
  <si>
    <t>PRISKA WETHKAMP</t>
  </si>
  <si>
    <t>NATY</t>
  </si>
  <si>
    <t>CARLOS REYES</t>
  </si>
  <si>
    <t>MARIANA</t>
  </si>
  <si>
    <t>V=5375</t>
  </si>
  <si>
    <t>PABLO</t>
  </si>
</sst>
</file>

<file path=xl/styles.xml><?xml version="1.0" encoding="utf-8"?>
<styleSheet xmlns="http://schemas.openxmlformats.org/spreadsheetml/2006/main">
  <numFmts count="6">
    <numFmt numFmtId="164" formatCode="&quot;₡&quot;#,##0.00"/>
    <numFmt numFmtId="165" formatCode="[$₡-140A]#,##0.00"/>
    <numFmt numFmtId="166" formatCode="&quot;₡&quot;#,##0.00;[Red]&quot;₡&quot;#,##0.00"/>
    <numFmt numFmtId="167" formatCode="#,##0.00;[Red]#,##0.00"/>
    <numFmt numFmtId="168" formatCode="[$$-540A]#,##0.00"/>
    <numFmt numFmtId="169" formatCode="[$$-409]#,##0.00"/>
  </numFmts>
  <fonts count="17">
    <font>
      <sz val="11"/>
      <color theme="1"/>
      <name val="Calibri"/>
      <family val="2"/>
      <scheme val="minor"/>
    </font>
    <font>
      <sz val="8"/>
      <color indexed="8"/>
      <name val="Bell MT"/>
      <family val="1"/>
    </font>
    <font>
      <b/>
      <i/>
      <sz val="8"/>
      <color indexed="8"/>
      <name val="Bell MT"/>
      <family val="1"/>
    </font>
    <font>
      <b/>
      <i/>
      <u/>
      <sz val="8"/>
      <color indexed="8"/>
      <name val="Bell MT"/>
      <family val="1"/>
    </font>
    <font>
      <sz val="8"/>
      <color theme="1"/>
      <name val="Bell MT"/>
      <family val="1"/>
    </font>
    <font>
      <b/>
      <sz val="8"/>
      <color indexed="8"/>
      <name val="Bell MT"/>
      <family val="1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theme="3" tint="-0.499984740745262"/>
      <name val="Bell MT"/>
      <family val="1"/>
    </font>
    <font>
      <b/>
      <sz val="14"/>
      <color theme="3" tint="-0.499984740745262"/>
      <name val="Bell MT"/>
      <family val="1"/>
    </font>
    <font>
      <sz val="9"/>
      <color indexed="8"/>
      <name val="Bell MT"/>
      <family val="1"/>
    </font>
    <font>
      <b/>
      <sz val="9"/>
      <color indexed="8"/>
      <name val="Bell MT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b/>
      <sz val="12"/>
      <color theme="3" tint="-0.499984740745262"/>
      <name val="Bell MT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3" borderId="2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/>
    <xf numFmtId="0" fontId="5" fillId="2" borderId="1" xfId="0" applyFont="1" applyFill="1" applyBorder="1" applyAlignment="1">
      <alignment horizontal="center"/>
    </xf>
    <xf numFmtId="14" fontId="5" fillId="3" borderId="2" xfId="0" applyNumberFormat="1" applyFont="1" applyFill="1" applyBorder="1" applyAlignment="1"/>
    <xf numFmtId="14" fontId="5" fillId="3" borderId="3" xfId="0" applyNumberFormat="1" applyFont="1" applyFill="1" applyBorder="1" applyAlignment="1"/>
    <xf numFmtId="14" fontId="5" fillId="3" borderId="4" xfId="0" applyNumberFormat="1" applyFont="1" applyFill="1" applyBorder="1" applyAlignment="1"/>
    <xf numFmtId="0" fontId="5" fillId="3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66" fontId="7" fillId="2" borderId="5" xfId="0" applyNumberFormat="1" applyFont="1" applyFill="1" applyBorder="1" applyAlignment="1">
      <alignment horizontal="center"/>
    </xf>
    <xf numFmtId="49" fontId="8" fillId="2" borderId="5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/>
    </xf>
    <xf numFmtId="165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left"/>
    </xf>
    <xf numFmtId="167" fontId="1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 vertical="top"/>
    </xf>
    <xf numFmtId="164" fontId="6" fillId="2" borderId="1" xfId="0" applyNumberFormat="1" applyFont="1" applyFill="1" applyBorder="1" applyAlignment="1">
      <alignment horizontal="left"/>
    </xf>
    <xf numFmtId="166" fontId="6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left"/>
    </xf>
    <xf numFmtId="167" fontId="1" fillId="3" borderId="6" xfId="0" applyNumberFormat="1" applyFont="1" applyFill="1" applyBorder="1" applyAlignment="1">
      <alignment horizontal="center"/>
    </xf>
    <xf numFmtId="167" fontId="1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68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9" fontId="13" fillId="2" borderId="1" xfId="0" applyNumberFormat="1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66" fontId="14" fillId="2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/>
    <xf numFmtId="0" fontId="1" fillId="3" borderId="4" xfId="0" applyFont="1" applyFill="1" applyBorder="1" applyAlignment="1"/>
    <xf numFmtId="0" fontId="15" fillId="0" borderId="0" xfId="0" applyFont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16" fontId="6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4" fontId="5" fillId="3" borderId="2" xfId="0" applyNumberFormat="1" applyFont="1" applyFill="1" applyBorder="1" applyAlignment="1">
      <alignment horizontal="center"/>
    </xf>
    <xf numFmtId="14" fontId="5" fillId="3" borderId="3" xfId="0" applyNumberFormat="1" applyFont="1" applyFill="1" applyBorder="1" applyAlignment="1">
      <alignment horizontal="center"/>
    </xf>
    <xf numFmtId="14" fontId="5" fillId="3" borderId="4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11" xfId="0" applyFont="1" applyFill="1" applyBorder="1" applyAlignment="1">
      <alignment horizontal="left" vertical="top" wrapText="1"/>
    </xf>
    <xf numFmtId="0" fontId="16" fillId="2" borderId="12" xfId="0" applyFont="1" applyFill="1" applyBorder="1" applyAlignment="1">
      <alignment horizontal="left" vertical="top" wrapText="1"/>
    </xf>
    <xf numFmtId="0" fontId="16" fillId="2" borderId="13" xfId="0" applyFont="1" applyFill="1" applyBorder="1" applyAlignment="1">
      <alignment horizontal="left" vertical="top" wrapText="1"/>
    </xf>
    <xf numFmtId="0" fontId="16" fillId="2" borderId="14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top" wrapText="1"/>
    </xf>
    <xf numFmtId="0" fontId="16" fillId="2" borderId="12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center" vertical="top" wrapText="1"/>
    </xf>
    <xf numFmtId="0" fontId="16" fillId="2" borderId="14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sqref="A1:N38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29</v>
      </c>
      <c r="E3" s="61"/>
      <c r="F3" s="61"/>
      <c r="G3" s="62"/>
      <c r="H3" s="1"/>
      <c r="I3" s="1"/>
      <c r="J3" s="13"/>
      <c r="K3" s="63">
        <v>41213</v>
      </c>
      <c r="L3" s="64"/>
      <c r="M3" s="65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264</v>
      </c>
      <c r="C6" s="19" t="s">
        <v>97</v>
      </c>
      <c r="D6" s="19">
        <v>41213</v>
      </c>
      <c r="E6" s="19">
        <v>41215</v>
      </c>
      <c r="F6" s="20">
        <v>43495</v>
      </c>
      <c r="G6" s="21">
        <v>47000</v>
      </c>
      <c r="H6" s="54"/>
      <c r="I6" s="22"/>
      <c r="J6" s="22"/>
      <c r="K6" s="22">
        <v>47000</v>
      </c>
      <c r="L6" s="22"/>
      <c r="M6" s="22"/>
      <c r="N6" s="23">
        <f>G6+I6</f>
        <v>47000</v>
      </c>
    </row>
    <row r="7" spans="1:14">
      <c r="A7" s="18"/>
      <c r="B7" s="19" t="s">
        <v>307</v>
      </c>
      <c r="C7" s="19" t="s">
        <v>49</v>
      </c>
      <c r="D7" s="19">
        <v>41213</v>
      </c>
      <c r="E7" s="19">
        <v>41214</v>
      </c>
      <c r="F7" s="20">
        <v>43496</v>
      </c>
      <c r="G7" s="21">
        <v>21000</v>
      </c>
      <c r="H7" s="20"/>
      <c r="I7" s="22"/>
      <c r="J7" s="22">
        <v>21000</v>
      </c>
      <c r="K7" s="22"/>
      <c r="L7" s="22"/>
      <c r="M7" s="22"/>
      <c r="N7" s="23">
        <f t="shared" ref="N7:N31" si="0">G7+I7</f>
        <v>21000</v>
      </c>
    </row>
    <row r="8" spans="1:14">
      <c r="A8" s="18"/>
      <c r="B8" s="19" t="s">
        <v>170</v>
      </c>
      <c r="C8" s="19"/>
      <c r="D8" s="19"/>
      <c r="E8" s="19"/>
      <c r="F8" s="20">
        <v>43497</v>
      </c>
      <c r="G8" s="21"/>
      <c r="H8" s="20" t="s">
        <v>36</v>
      </c>
      <c r="I8" s="22">
        <v>1000</v>
      </c>
      <c r="J8" s="22">
        <v>1000</v>
      </c>
      <c r="K8" s="22"/>
      <c r="L8" s="22"/>
      <c r="M8" s="22"/>
      <c r="N8" s="23">
        <f t="shared" si="0"/>
        <v>1000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4"/>
      <c r="C13" s="24"/>
      <c r="D13" s="19"/>
      <c r="E13" s="19"/>
      <c r="F13" s="20"/>
      <c r="G13" s="21"/>
      <c r="H13" s="21"/>
      <c r="I13" s="25"/>
      <c r="J13" s="25"/>
      <c r="K13" s="21"/>
      <c r="L13" s="21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69000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68000</v>
      </c>
      <c r="H31" s="21"/>
      <c r="I31" s="39">
        <f>SUM(I6:I30)</f>
        <v>1000</v>
      </c>
      <c r="J31" s="39">
        <f>SUM(J6:J30)</f>
        <v>22000</v>
      </c>
      <c r="K31" s="39">
        <f>SUM(K6:K30)</f>
        <v>47000</v>
      </c>
      <c r="L31" s="39">
        <f>SUM(L6:L30)</f>
        <v>0</v>
      </c>
      <c r="M31" s="39">
        <f>SUM(M6:M30)</f>
        <v>0</v>
      </c>
      <c r="N31" s="23">
        <f t="shared" si="0"/>
        <v>69000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22000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22000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170</v>
      </c>
      <c r="E3" s="61"/>
      <c r="F3" s="61"/>
      <c r="G3" s="62"/>
      <c r="H3" s="1"/>
      <c r="I3" s="1"/>
      <c r="J3" s="13"/>
      <c r="K3" s="63">
        <v>41209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273</v>
      </c>
      <c r="C6" s="19" t="s">
        <v>35</v>
      </c>
      <c r="D6" s="19">
        <v>41209</v>
      </c>
      <c r="E6" s="19">
        <v>41210</v>
      </c>
      <c r="F6" s="20">
        <v>43465</v>
      </c>
      <c r="G6" s="21">
        <v>24010</v>
      </c>
      <c r="H6" s="54"/>
      <c r="I6" s="22"/>
      <c r="J6" s="22">
        <v>24010</v>
      </c>
      <c r="K6" s="22"/>
      <c r="L6" s="22"/>
      <c r="M6" s="22"/>
      <c r="N6" s="23">
        <f>G6+I6</f>
        <v>24010</v>
      </c>
    </row>
    <row r="7" spans="1:14">
      <c r="A7" s="18"/>
      <c r="B7" s="19" t="s">
        <v>274</v>
      </c>
      <c r="C7" s="19" t="s">
        <v>35</v>
      </c>
      <c r="D7" s="19">
        <v>41209</v>
      </c>
      <c r="E7" s="19">
        <v>41210</v>
      </c>
      <c r="F7" s="20">
        <v>43466</v>
      </c>
      <c r="G7" s="21">
        <v>26460</v>
      </c>
      <c r="H7" s="20"/>
      <c r="I7" s="22"/>
      <c r="J7" s="22"/>
      <c r="K7" s="22">
        <v>26460</v>
      </c>
      <c r="L7" s="22"/>
      <c r="M7" s="22"/>
      <c r="N7" s="23">
        <f t="shared" ref="N7:N31" si="0">G7+I7</f>
        <v>26460</v>
      </c>
    </row>
    <row r="8" spans="1:14">
      <c r="A8" s="18"/>
      <c r="B8" s="19" t="s">
        <v>275</v>
      </c>
      <c r="C8" s="19" t="s">
        <v>35</v>
      </c>
      <c r="D8" s="19">
        <v>41209</v>
      </c>
      <c r="E8" s="19">
        <v>41210</v>
      </c>
      <c r="F8" s="20">
        <v>43467</v>
      </c>
      <c r="G8" s="21">
        <v>22540</v>
      </c>
      <c r="H8" s="20"/>
      <c r="I8" s="22"/>
      <c r="J8" s="22"/>
      <c r="K8" s="22">
        <v>22540</v>
      </c>
      <c r="L8" s="22"/>
      <c r="M8" s="22"/>
      <c r="N8" s="23">
        <f t="shared" si="0"/>
        <v>22540</v>
      </c>
    </row>
    <row r="9" spans="1:14">
      <c r="A9" s="18"/>
      <c r="B9" s="24" t="s">
        <v>276</v>
      </c>
      <c r="C9" s="56" t="s">
        <v>35</v>
      </c>
      <c r="D9" s="19">
        <v>41209</v>
      </c>
      <c r="E9" s="19">
        <v>41210</v>
      </c>
      <c r="F9" s="20">
        <v>43468</v>
      </c>
      <c r="G9" s="21">
        <v>71000</v>
      </c>
      <c r="H9" s="20"/>
      <c r="I9" s="25"/>
      <c r="J9" s="21">
        <v>40500</v>
      </c>
      <c r="K9" s="21"/>
      <c r="L9" s="21"/>
      <c r="M9" s="21">
        <v>30500</v>
      </c>
      <c r="N9" s="23">
        <f t="shared" si="0"/>
        <v>71000</v>
      </c>
    </row>
    <row r="10" spans="1:14">
      <c r="A10" s="18"/>
      <c r="B10" s="24" t="s">
        <v>89</v>
      </c>
      <c r="C10" s="24" t="s">
        <v>35</v>
      </c>
      <c r="D10" s="19">
        <v>41209</v>
      </c>
      <c r="E10" s="19">
        <v>41210</v>
      </c>
      <c r="F10" s="20">
        <v>43469</v>
      </c>
      <c r="G10" s="21">
        <v>34000</v>
      </c>
      <c r="H10" s="20"/>
      <c r="I10" s="25"/>
      <c r="J10" s="21"/>
      <c r="K10" s="21">
        <v>34000</v>
      </c>
      <c r="L10" s="21"/>
      <c r="M10" s="21"/>
      <c r="N10" s="23">
        <f t="shared" si="0"/>
        <v>34000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178010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178010</v>
      </c>
      <c r="H31" s="21"/>
      <c r="I31" s="39">
        <f>SUM(I6:I30)</f>
        <v>0</v>
      </c>
      <c r="J31" s="39">
        <f>SUM(J6:J30)</f>
        <v>64510</v>
      </c>
      <c r="K31" s="39">
        <f>SUM(K6:K30)</f>
        <v>83000</v>
      </c>
      <c r="L31" s="39">
        <f>SUM(L6:L30)</f>
        <v>0</v>
      </c>
      <c r="M31" s="39">
        <f>SUM(M6:M30)</f>
        <v>30500</v>
      </c>
      <c r="N31" s="23">
        <f t="shared" si="0"/>
        <v>178010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50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24500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40010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64510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A4" sqref="A1:XFD1048576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27</v>
      </c>
      <c r="E3" s="61"/>
      <c r="F3" s="61"/>
      <c r="G3" s="62"/>
      <c r="H3" s="1"/>
      <c r="I3" s="1"/>
      <c r="J3" s="13"/>
      <c r="K3" s="63">
        <v>41208</v>
      </c>
      <c r="L3" s="64"/>
      <c r="M3" s="65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 t="s">
        <v>52</v>
      </c>
      <c r="B6" s="19" t="s">
        <v>272</v>
      </c>
      <c r="C6" s="19" t="s">
        <v>38</v>
      </c>
      <c r="D6" s="19">
        <v>41208</v>
      </c>
      <c r="E6" s="19">
        <v>41209</v>
      </c>
      <c r="F6" s="20">
        <v>43464</v>
      </c>
      <c r="G6" s="21">
        <v>26000</v>
      </c>
      <c r="H6" s="54"/>
      <c r="I6" s="22"/>
      <c r="J6" s="22"/>
      <c r="K6" s="22">
        <v>26000</v>
      </c>
      <c r="L6" s="22"/>
      <c r="M6" s="22"/>
      <c r="N6" s="23">
        <f>G6+I6</f>
        <v>26000</v>
      </c>
    </row>
    <row r="7" spans="1:14">
      <c r="A7" s="18"/>
      <c r="B7" s="19"/>
      <c r="C7" s="19"/>
      <c r="D7" s="19"/>
      <c r="E7" s="19"/>
      <c r="F7" s="20"/>
      <c r="G7" s="21"/>
      <c r="H7" s="20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56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26000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26000</v>
      </c>
      <c r="H31" s="21"/>
      <c r="I31" s="39">
        <f>SUM(I6:I30)</f>
        <v>0</v>
      </c>
      <c r="J31" s="39">
        <f>SUM(J6:J30)</f>
        <v>0</v>
      </c>
      <c r="K31" s="39">
        <f>SUM(K6:K30)</f>
        <v>26000</v>
      </c>
      <c r="L31" s="39">
        <f>SUM(L6:L30)</f>
        <v>0</v>
      </c>
      <c r="M31" s="39">
        <f>SUM(M6:M30)</f>
        <v>0</v>
      </c>
      <c r="N31" s="23">
        <f t="shared" si="0"/>
        <v>26000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38"/>
  <sheetViews>
    <sheetView topLeftCell="B1" workbookViewId="0">
      <selection sqref="A1:N38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170</v>
      </c>
      <c r="E3" s="61"/>
      <c r="F3" s="61"/>
      <c r="G3" s="62"/>
      <c r="H3" s="1"/>
      <c r="I3" s="1"/>
      <c r="J3" s="13"/>
      <c r="K3" s="63">
        <v>41208</v>
      </c>
      <c r="L3" s="64"/>
      <c r="M3" s="65"/>
      <c r="N3" s="17" t="s">
        <v>262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264</v>
      </c>
      <c r="C6" s="19" t="s">
        <v>39</v>
      </c>
      <c r="D6" s="19">
        <v>41204</v>
      </c>
      <c r="E6" s="19">
        <v>41208</v>
      </c>
      <c r="F6" s="20">
        <v>43456</v>
      </c>
      <c r="G6" s="21">
        <v>68000</v>
      </c>
      <c r="H6" s="54"/>
      <c r="I6" s="22"/>
      <c r="J6" s="22"/>
      <c r="K6" s="22">
        <v>68000</v>
      </c>
      <c r="L6" s="22"/>
      <c r="M6" s="22"/>
      <c r="N6" s="23">
        <f>G6+I6</f>
        <v>68000</v>
      </c>
    </row>
    <row r="7" spans="1:14">
      <c r="A7" s="18"/>
      <c r="B7" s="19" t="s">
        <v>265</v>
      </c>
      <c r="C7" s="19" t="s">
        <v>35</v>
      </c>
      <c r="D7" s="19">
        <v>41208</v>
      </c>
      <c r="E7" s="19">
        <v>41209</v>
      </c>
      <c r="F7" s="20">
        <v>43457</v>
      </c>
      <c r="G7" s="21">
        <v>26950</v>
      </c>
      <c r="H7" s="20"/>
      <c r="I7" s="22"/>
      <c r="J7" s="22">
        <v>26950</v>
      </c>
      <c r="K7" s="22"/>
      <c r="L7" s="22"/>
      <c r="M7" s="22"/>
      <c r="N7" s="23">
        <f t="shared" ref="N7:N31" si="0">G7+I7</f>
        <v>26950</v>
      </c>
    </row>
    <row r="8" spans="1:14">
      <c r="A8" s="18"/>
      <c r="B8" s="19" t="s">
        <v>266</v>
      </c>
      <c r="C8" s="19" t="s">
        <v>35</v>
      </c>
      <c r="D8" s="19">
        <v>41208</v>
      </c>
      <c r="E8" s="19">
        <v>41210</v>
      </c>
      <c r="F8" s="20">
        <v>43458</v>
      </c>
      <c r="G8" s="21">
        <v>76440</v>
      </c>
      <c r="H8" s="20"/>
      <c r="I8" s="22"/>
      <c r="J8" s="22"/>
      <c r="K8" s="22">
        <v>76440</v>
      </c>
      <c r="L8" s="22"/>
      <c r="M8" s="22"/>
      <c r="N8" s="23">
        <f t="shared" si="0"/>
        <v>76440</v>
      </c>
    </row>
    <row r="9" spans="1:14">
      <c r="A9" s="18"/>
      <c r="B9" s="24" t="s">
        <v>265</v>
      </c>
      <c r="C9" s="56"/>
      <c r="D9" s="19"/>
      <c r="E9" s="19"/>
      <c r="F9" s="20">
        <v>43459</v>
      </c>
      <c r="G9" s="21">
        <v>25970</v>
      </c>
      <c r="H9" s="20" t="s">
        <v>267</v>
      </c>
      <c r="I9" s="25">
        <v>25970</v>
      </c>
      <c r="J9" s="21">
        <v>25970</v>
      </c>
      <c r="K9" s="21"/>
      <c r="L9" s="21"/>
      <c r="M9" s="21"/>
      <c r="N9" s="23">
        <f t="shared" si="0"/>
        <v>51940</v>
      </c>
    </row>
    <row r="10" spans="1:14">
      <c r="A10" s="18"/>
      <c r="B10" s="24" t="s">
        <v>268</v>
      </c>
      <c r="C10" s="24" t="s">
        <v>35</v>
      </c>
      <c r="D10" s="19">
        <v>41208</v>
      </c>
      <c r="E10" s="19">
        <v>41210</v>
      </c>
      <c r="F10" s="20">
        <v>43460</v>
      </c>
      <c r="G10" s="21">
        <v>53900</v>
      </c>
      <c r="H10" s="20"/>
      <c r="I10" s="25"/>
      <c r="J10" s="21"/>
      <c r="K10" s="21">
        <v>53900</v>
      </c>
      <c r="L10" s="21"/>
      <c r="M10" s="21"/>
      <c r="N10" s="23">
        <f t="shared" si="0"/>
        <v>53900</v>
      </c>
    </row>
    <row r="11" spans="1:14">
      <c r="A11" s="18"/>
      <c r="B11" s="24" t="s">
        <v>270</v>
      </c>
      <c r="C11" s="24" t="s">
        <v>35</v>
      </c>
      <c r="D11" s="19">
        <v>41208</v>
      </c>
      <c r="E11" s="19">
        <v>41210</v>
      </c>
      <c r="F11" s="20">
        <v>43461</v>
      </c>
      <c r="G11" s="21">
        <v>34000</v>
      </c>
      <c r="H11" s="20"/>
      <c r="I11" s="25"/>
      <c r="J11" s="21">
        <v>34000</v>
      </c>
      <c r="K11" s="21"/>
      <c r="L11" s="21"/>
      <c r="M11" s="21"/>
      <c r="N11" s="23">
        <f t="shared" si="0"/>
        <v>34000</v>
      </c>
    </row>
    <row r="12" spans="1:14">
      <c r="A12" s="18"/>
      <c r="B12" s="24" t="s">
        <v>269</v>
      </c>
      <c r="C12" s="24" t="s">
        <v>35</v>
      </c>
      <c r="D12" s="19">
        <v>41208</v>
      </c>
      <c r="E12" s="19">
        <v>41211</v>
      </c>
      <c r="F12" s="20">
        <v>43462</v>
      </c>
      <c r="G12" s="21">
        <v>66150</v>
      </c>
      <c r="H12" s="21"/>
      <c r="I12" s="25"/>
      <c r="J12" s="25">
        <v>66150</v>
      </c>
      <c r="K12" s="21"/>
      <c r="L12" s="21"/>
      <c r="M12" s="21"/>
      <c r="N12" s="23">
        <f t="shared" si="0"/>
        <v>66150</v>
      </c>
    </row>
    <row r="13" spans="1:14">
      <c r="A13" s="18"/>
      <c r="B13" s="26" t="s">
        <v>271</v>
      </c>
      <c r="C13" s="26" t="s">
        <v>35</v>
      </c>
      <c r="D13" s="19">
        <v>41208</v>
      </c>
      <c r="E13" s="19">
        <v>41210</v>
      </c>
      <c r="F13" s="20">
        <v>43463</v>
      </c>
      <c r="G13" s="22">
        <v>34000</v>
      </c>
      <c r="H13" s="22"/>
      <c r="I13" s="22"/>
      <c r="J13" s="22">
        <v>17000</v>
      </c>
      <c r="K13" s="22"/>
      <c r="L13" s="22"/>
      <c r="M13" s="21">
        <v>17000</v>
      </c>
      <c r="N13" s="23">
        <f t="shared" si="0"/>
        <v>34000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411380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385410</v>
      </c>
      <c r="H31" s="21"/>
      <c r="I31" s="39">
        <f>SUM(I6:I30)</f>
        <v>25970</v>
      </c>
      <c r="J31" s="39">
        <f>SUM(J6:J30)</f>
        <v>170070</v>
      </c>
      <c r="K31" s="39">
        <f>SUM(K6:K30)</f>
        <v>198340</v>
      </c>
      <c r="L31" s="39">
        <f>SUM(L6:L30)</f>
        <v>0</v>
      </c>
      <c r="M31" s="39">
        <f>SUM(M6:M30)</f>
        <v>17000</v>
      </c>
      <c r="N31" s="23">
        <f t="shared" si="0"/>
        <v>411380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120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58800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111275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170075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B26" sqref="B26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170</v>
      </c>
      <c r="E3" s="61"/>
      <c r="F3" s="61"/>
      <c r="G3" s="62"/>
      <c r="H3" s="1"/>
      <c r="I3" s="1"/>
      <c r="J3" s="13"/>
      <c r="K3" s="63">
        <v>41207</v>
      </c>
      <c r="L3" s="64"/>
      <c r="M3" s="65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248</v>
      </c>
      <c r="C6" s="19" t="s">
        <v>35</v>
      </c>
      <c r="D6" s="19">
        <v>41206</v>
      </c>
      <c r="E6" s="19">
        <v>41208</v>
      </c>
      <c r="F6" s="20">
        <v>43443</v>
      </c>
      <c r="G6" s="21">
        <v>48000</v>
      </c>
      <c r="H6" s="54"/>
      <c r="I6" s="22"/>
      <c r="J6" s="22">
        <v>48000</v>
      </c>
      <c r="K6" s="22"/>
      <c r="L6" s="22"/>
      <c r="M6" s="22"/>
      <c r="N6" s="23">
        <f>G6+I6</f>
        <v>48000</v>
      </c>
    </row>
    <row r="7" spans="1:14">
      <c r="A7" s="18"/>
      <c r="B7" s="19" t="s">
        <v>246</v>
      </c>
      <c r="C7" s="19" t="s">
        <v>35</v>
      </c>
      <c r="D7" s="19">
        <v>41207</v>
      </c>
      <c r="E7" s="19">
        <v>41210</v>
      </c>
      <c r="F7" s="20">
        <v>43444</v>
      </c>
      <c r="G7" s="21">
        <v>69000</v>
      </c>
      <c r="H7" s="20"/>
      <c r="I7" s="22"/>
      <c r="J7" s="22">
        <v>69000</v>
      </c>
      <c r="K7" s="22"/>
      <c r="L7" s="22"/>
      <c r="M7" s="22"/>
      <c r="N7" s="23">
        <f t="shared" ref="N7:N31" si="0">G7+I7</f>
        <v>69000</v>
      </c>
    </row>
    <row r="8" spans="1:14">
      <c r="A8" s="18"/>
      <c r="B8" s="19" t="s">
        <v>249</v>
      </c>
      <c r="C8" s="19" t="s">
        <v>250</v>
      </c>
      <c r="D8" s="19">
        <v>41207</v>
      </c>
      <c r="E8" s="19">
        <v>41209</v>
      </c>
      <c r="F8" s="20">
        <v>43445</v>
      </c>
      <c r="G8" s="21">
        <v>86240</v>
      </c>
      <c r="H8" s="20"/>
      <c r="I8" s="22"/>
      <c r="J8" s="22"/>
      <c r="K8" s="22">
        <v>86240</v>
      </c>
      <c r="L8" s="22"/>
      <c r="M8" s="22"/>
      <c r="N8" s="23">
        <f t="shared" si="0"/>
        <v>86240</v>
      </c>
    </row>
    <row r="9" spans="1:14">
      <c r="A9" s="18"/>
      <c r="B9" s="24" t="s">
        <v>251</v>
      </c>
      <c r="C9" s="56" t="s">
        <v>247</v>
      </c>
      <c r="D9" s="19">
        <v>41207</v>
      </c>
      <c r="E9" s="19">
        <v>41208</v>
      </c>
      <c r="F9" s="20">
        <v>43447</v>
      </c>
      <c r="G9" s="21">
        <v>38220</v>
      </c>
      <c r="H9" s="20"/>
      <c r="I9" s="25"/>
      <c r="J9" s="21"/>
      <c r="K9" s="21">
        <v>38220</v>
      </c>
      <c r="L9" s="21"/>
      <c r="M9" s="21"/>
      <c r="N9" s="23">
        <f t="shared" si="0"/>
        <v>38220</v>
      </c>
    </row>
    <row r="10" spans="1:14">
      <c r="A10" s="18"/>
      <c r="B10" s="24" t="s">
        <v>252</v>
      </c>
      <c r="C10" s="24" t="s">
        <v>253</v>
      </c>
      <c r="D10" s="19">
        <v>41207</v>
      </c>
      <c r="E10" s="19">
        <v>41208</v>
      </c>
      <c r="F10" s="20">
        <v>43448</v>
      </c>
      <c r="G10" s="21">
        <v>17000</v>
      </c>
      <c r="H10" s="20"/>
      <c r="I10" s="25"/>
      <c r="J10" s="21"/>
      <c r="K10" s="21">
        <v>17000</v>
      </c>
      <c r="L10" s="21"/>
      <c r="M10" s="21"/>
      <c r="N10" s="23">
        <f t="shared" si="0"/>
        <v>17000</v>
      </c>
    </row>
    <row r="11" spans="1:14">
      <c r="A11" s="18"/>
      <c r="B11" s="24" t="s">
        <v>255</v>
      </c>
      <c r="C11" s="24" t="s">
        <v>169</v>
      </c>
      <c r="D11" s="19">
        <v>41198</v>
      </c>
      <c r="E11" s="19">
        <v>41200</v>
      </c>
      <c r="F11" s="20">
        <v>43449</v>
      </c>
      <c r="G11" s="21">
        <v>46432.4</v>
      </c>
      <c r="H11" s="20"/>
      <c r="I11" s="25"/>
      <c r="J11" s="21"/>
      <c r="K11" s="21"/>
      <c r="L11" s="21">
        <v>46432.4</v>
      </c>
      <c r="M11" s="21"/>
      <c r="N11" s="23">
        <f t="shared" si="0"/>
        <v>46432.4</v>
      </c>
    </row>
    <row r="12" spans="1:14">
      <c r="A12" s="18"/>
      <c r="B12" s="24" t="s">
        <v>256</v>
      </c>
      <c r="C12" s="24" t="s">
        <v>169</v>
      </c>
      <c r="D12" s="19">
        <v>41199</v>
      </c>
      <c r="E12" s="19">
        <v>41203</v>
      </c>
      <c r="F12" s="20">
        <v>43450</v>
      </c>
      <c r="G12" s="21">
        <v>92864.8</v>
      </c>
      <c r="H12" s="21"/>
      <c r="I12" s="25"/>
      <c r="J12" s="25"/>
      <c r="K12" s="21"/>
      <c r="L12" s="21">
        <v>92864.8</v>
      </c>
      <c r="M12" s="21"/>
      <c r="N12" s="23">
        <f t="shared" si="0"/>
        <v>92864.8</v>
      </c>
    </row>
    <row r="13" spans="1:14">
      <c r="A13" s="18"/>
      <c r="B13" s="26" t="s">
        <v>257</v>
      </c>
      <c r="C13" s="26" t="s">
        <v>169</v>
      </c>
      <c r="D13" s="19">
        <v>41200</v>
      </c>
      <c r="E13" s="19">
        <v>41205</v>
      </c>
      <c r="F13" s="20">
        <v>43451</v>
      </c>
      <c r="G13" s="22">
        <v>116081</v>
      </c>
      <c r="H13" s="22"/>
      <c r="I13" s="22"/>
      <c r="J13" s="22"/>
      <c r="K13" s="22"/>
      <c r="L13" s="22">
        <v>116081</v>
      </c>
      <c r="M13" s="21"/>
      <c r="N13" s="23">
        <f t="shared" si="0"/>
        <v>116081</v>
      </c>
    </row>
    <row r="14" spans="1:14">
      <c r="A14" s="18"/>
      <c r="B14" s="24" t="s">
        <v>212</v>
      </c>
      <c r="C14" s="24" t="s">
        <v>169</v>
      </c>
      <c r="D14" s="19">
        <v>41200</v>
      </c>
      <c r="E14" s="19">
        <v>41202</v>
      </c>
      <c r="F14" s="20">
        <v>43452</v>
      </c>
      <c r="G14" s="21">
        <v>46432.4</v>
      </c>
      <c r="H14" s="21"/>
      <c r="I14" s="25"/>
      <c r="J14" s="21"/>
      <c r="K14" s="21"/>
      <c r="L14" s="21">
        <v>46432.4</v>
      </c>
      <c r="M14" s="27"/>
      <c r="N14" s="23">
        <f t="shared" si="0"/>
        <v>46432.4</v>
      </c>
    </row>
    <row r="15" spans="1:14">
      <c r="A15" s="18"/>
      <c r="B15" s="24" t="s">
        <v>258</v>
      </c>
      <c r="C15" s="24" t="s">
        <v>259</v>
      </c>
      <c r="D15" s="19">
        <v>41201</v>
      </c>
      <c r="E15" s="19">
        <v>41203</v>
      </c>
      <c r="F15" s="20">
        <v>43453</v>
      </c>
      <c r="G15" s="21">
        <v>37240</v>
      </c>
      <c r="H15" s="21"/>
      <c r="I15" s="25"/>
      <c r="J15" s="21"/>
      <c r="K15" s="21"/>
      <c r="L15" s="21">
        <v>37240</v>
      </c>
      <c r="M15" s="27"/>
      <c r="N15" s="23">
        <f t="shared" si="0"/>
        <v>37240</v>
      </c>
    </row>
    <row r="16" spans="1:14">
      <c r="A16" s="28"/>
      <c r="B16" s="24" t="s">
        <v>260</v>
      </c>
      <c r="C16" s="24" t="s">
        <v>261</v>
      </c>
      <c r="D16" s="19">
        <v>41207</v>
      </c>
      <c r="E16" s="19">
        <v>41208</v>
      </c>
      <c r="F16" s="29">
        <v>43454</v>
      </c>
      <c r="G16" s="21">
        <v>19500</v>
      </c>
      <c r="H16" s="32"/>
      <c r="I16" s="31"/>
      <c r="J16" s="21">
        <v>19500</v>
      </c>
      <c r="K16" s="32"/>
      <c r="L16" s="21"/>
      <c r="M16" s="27"/>
      <c r="N16" s="23">
        <f t="shared" si="0"/>
        <v>19500</v>
      </c>
    </row>
    <row r="17" spans="1:14">
      <c r="A17" s="28"/>
      <c r="B17" s="24" t="s">
        <v>170</v>
      </c>
      <c r="C17" s="24"/>
      <c r="D17" s="19"/>
      <c r="E17" s="19"/>
      <c r="F17" s="29">
        <v>43455</v>
      </c>
      <c r="G17" s="21"/>
      <c r="H17" s="32" t="s">
        <v>36</v>
      </c>
      <c r="I17" s="31">
        <v>1600</v>
      </c>
      <c r="J17" s="21">
        <v>1600</v>
      </c>
      <c r="K17" s="32"/>
      <c r="L17" s="21"/>
      <c r="M17" s="27"/>
      <c r="N17" s="23">
        <f t="shared" si="0"/>
        <v>1600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618610.6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617010.6</v>
      </c>
      <c r="H31" s="21"/>
      <c r="I31" s="39">
        <f>SUM(I6:I30)</f>
        <v>1600</v>
      </c>
      <c r="J31" s="39">
        <f>SUM(J6:J30)</f>
        <v>138100</v>
      </c>
      <c r="K31" s="39">
        <f>SUM(K6:K30)</f>
        <v>141460</v>
      </c>
      <c r="L31" s="39">
        <f>SUM(L6:L30)</f>
        <v>339050.60000000003</v>
      </c>
      <c r="M31" s="39">
        <f>SUM(M6:M30)</f>
        <v>0</v>
      </c>
      <c r="N31" s="23">
        <f t="shared" si="0"/>
        <v>618610.6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 t="s">
        <v>254</v>
      </c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95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46550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91550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138100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L12" sqref="L12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27</v>
      </c>
      <c r="E3" s="61"/>
      <c r="F3" s="61"/>
      <c r="G3" s="62"/>
      <c r="H3" s="1"/>
      <c r="I3" s="1"/>
      <c r="J3" s="13"/>
      <c r="K3" s="63">
        <v>41207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 t="s">
        <v>183</v>
      </c>
      <c r="B6" s="19" t="s">
        <v>238</v>
      </c>
      <c r="C6" s="19" t="s">
        <v>38</v>
      </c>
      <c r="D6" s="19">
        <v>41206</v>
      </c>
      <c r="E6" s="19">
        <v>41208</v>
      </c>
      <c r="F6" s="20">
        <v>43439</v>
      </c>
      <c r="G6" s="21">
        <v>48000</v>
      </c>
      <c r="H6" s="54"/>
      <c r="I6" s="22"/>
      <c r="J6" s="22"/>
      <c r="K6" s="22">
        <v>48000</v>
      </c>
      <c r="L6" s="22"/>
      <c r="M6" s="22"/>
      <c r="N6" s="23">
        <f>G6+I6</f>
        <v>48000</v>
      </c>
    </row>
    <row r="7" spans="1:14">
      <c r="A7" s="18" t="s">
        <v>98</v>
      </c>
      <c r="B7" s="19" t="s">
        <v>238</v>
      </c>
      <c r="C7" s="19" t="s">
        <v>38</v>
      </c>
      <c r="D7" s="19">
        <v>41206</v>
      </c>
      <c r="E7" s="19">
        <v>41208</v>
      </c>
      <c r="F7" s="20">
        <v>43440</v>
      </c>
      <c r="G7" s="21">
        <v>48000</v>
      </c>
      <c r="H7" s="20"/>
      <c r="I7" s="22"/>
      <c r="J7" s="22"/>
      <c r="K7" s="22">
        <v>48000</v>
      </c>
      <c r="L7" s="22"/>
      <c r="M7" s="22"/>
      <c r="N7" s="23">
        <f t="shared" ref="N7:N31" si="0">G7+I7</f>
        <v>48000</v>
      </c>
    </row>
    <row r="8" spans="1:14">
      <c r="A8" s="18"/>
      <c r="B8" s="19" t="s">
        <v>242</v>
      </c>
      <c r="C8" s="19"/>
      <c r="D8" s="19"/>
      <c r="E8" s="19"/>
      <c r="F8" s="20">
        <v>43441</v>
      </c>
      <c r="G8" s="21"/>
      <c r="H8" s="20" t="s">
        <v>244</v>
      </c>
      <c r="I8" s="22">
        <v>7500</v>
      </c>
      <c r="J8" s="22">
        <v>7500</v>
      </c>
      <c r="K8" s="22"/>
      <c r="L8" s="22"/>
      <c r="M8" s="22"/>
      <c r="N8" s="23">
        <f t="shared" si="0"/>
        <v>7500</v>
      </c>
    </row>
    <row r="9" spans="1:14">
      <c r="A9" s="18"/>
      <c r="B9" s="24" t="s">
        <v>245</v>
      </c>
      <c r="C9" s="56"/>
      <c r="D9" s="19"/>
      <c r="E9" s="19"/>
      <c r="F9" s="20">
        <v>43442</v>
      </c>
      <c r="G9" s="21"/>
      <c r="H9" s="20">
        <v>5373</v>
      </c>
      <c r="I9" s="25">
        <v>24500</v>
      </c>
      <c r="J9" s="21"/>
      <c r="K9" s="21">
        <v>24500</v>
      </c>
      <c r="L9" s="21"/>
      <c r="M9" s="21"/>
      <c r="N9" s="23">
        <f t="shared" si="0"/>
        <v>24500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128000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96000</v>
      </c>
      <c r="H31" s="21"/>
      <c r="I31" s="39">
        <f>SUM(I6:I30)</f>
        <v>32000</v>
      </c>
      <c r="J31" s="39">
        <f>SUM(J6:J30)</f>
        <v>7500</v>
      </c>
      <c r="K31" s="39">
        <f>SUM(K6:K30)</f>
        <v>120500</v>
      </c>
      <c r="L31" s="39">
        <f>SUM(L6:L30)</f>
        <v>0</v>
      </c>
      <c r="M31" s="39">
        <f>SUM(M6:M30)</f>
        <v>0</v>
      </c>
      <c r="N31" s="23">
        <f t="shared" si="0"/>
        <v>128000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>
      <c r="A35" s="17" t="s">
        <v>23</v>
      </c>
      <c r="B35" s="1"/>
      <c r="C35" s="49"/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>
      <c r="A37" s="17" t="s">
        <v>24</v>
      </c>
      <c r="B37" s="1"/>
      <c r="C37" s="51">
        <v>7500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>
      <c r="A38" s="67" t="s">
        <v>17</v>
      </c>
      <c r="B38" s="68"/>
      <c r="C38" s="50">
        <f>SUM(C36+C37)</f>
        <v>7500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38"/>
  <sheetViews>
    <sheetView topLeftCell="B1" workbookViewId="0">
      <selection activeCell="B6" sqref="B6:B8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27</v>
      </c>
      <c r="E3" s="61"/>
      <c r="F3" s="61"/>
      <c r="G3" s="62"/>
      <c r="H3" s="1"/>
      <c r="I3" s="1"/>
      <c r="J3" s="13"/>
      <c r="K3" s="63">
        <v>41206</v>
      </c>
      <c r="L3" s="64"/>
      <c r="M3" s="65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 t="s">
        <v>239</v>
      </c>
      <c r="B6" s="19" t="s">
        <v>240</v>
      </c>
      <c r="C6" s="19" t="s">
        <v>35</v>
      </c>
      <c r="D6" s="19">
        <v>41206</v>
      </c>
      <c r="E6" s="19">
        <v>41207</v>
      </c>
      <c r="F6" s="20">
        <v>43436</v>
      </c>
      <c r="G6" s="21">
        <v>14000</v>
      </c>
      <c r="H6" s="54"/>
      <c r="I6" s="22"/>
      <c r="J6" s="22"/>
      <c r="K6" s="22">
        <v>14000</v>
      </c>
      <c r="L6" s="22"/>
      <c r="M6" s="22"/>
      <c r="N6" s="23">
        <f>G6+I6</f>
        <v>14000</v>
      </c>
    </row>
    <row r="7" spans="1:14">
      <c r="A7" s="18" t="s">
        <v>241</v>
      </c>
      <c r="B7" s="19" t="s">
        <v>97</v>
      </c>
      <c r="C7" s="19" t="s">
        <v>38</v>
      </c>
      <c r="D7" s="19">
        <v>41206</v>
      </c>
      <c r="E7" s="19">
        <v>41207</v>
      </c>
      <c r="F7" s="20">
        <v>43437</v>
      </c>
      <c r="G7" s="21">
        <v>26000</v>
      </c>
      <c r="H7" s="20"/>
      <c r="I7" s="22"/>
      <c r="J7" s="22"/>
      <c r="K7" s="22">
        <v>26000</v>
      </c>
      <c r="L7" s="22"/>
      <c r="M7" s="22"/>
      <c r="N7" s="23">
        <f t="shared" ref="N7:N31" si="0">G7+I7</f>
        <v>26000</v>
      </c>
    </row>
    <row r="8" spans="1:14">
      <c r="A8" s="18" t="s">
        <v>88</v>
      </c>
      <c r="B8" s="19" t="s">
        <v>242</v>
      </c>
      <c r="C8" s="19" t="s">
        <v>38</v>
      </c>
      <c r="D8" s="19">
        <v>41206</v>
      </c>
      <c r="E8" s="19">
        <v>41207</v>
      </c>
      <c r="F8" s="20">
        <v>43438</v>
      </c>
      <c r="G8" s="21">
        <v>25000</v>
      </c>
      <c r="H8" s="20"/>
      <c r="I8" s="22"/>
      <c r="J8" s="22">
        <v>25000</v>
      </c>
      <c r="K8" s="22"/>
      <c r="L8" s="22"/>
      <c r="M8" s="22"/>
      <c r="N8" s="23">
        <f t="shared" si="0"/>
        <v>25000</v>
      </c>
    </row>
    <row r="9" spans="1:14">
      <c r="A9" s="18"/>
      <c r="B9" s="24"/>
      <c r="C9" s="56"/>
      <c r="D9" s="19"/>
      <c r="E9" s="19"/>
      <c r="F9" s="20"/>
      <c r="G9" s="21"/>
      <c r="H9" s="20"/>
      <c r="I9" s="25"/>
      <c r="J9" s="21"/>
      <c r="K9" s="21"/>
      <c r="L9" s="21"/>
      <c r="M9" s="21" t="s">
        <v>243</v>
      </c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65000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65000</v>
      </c>
      <c r="H31" s="21"/>
      <c r="I31" s="39">
        <f>SUM(I6:I30)</f>
        <v>0</v>
      </c>
      <c r="J31" s="39">
        <f>SUM(J6:J30)</f>
        <v>25000</v>
      </c>
      <c r="K31" s="39">
        <f>SUM(K6:K30)</f>
        <v>40000</v>
      </c>
      <c r="L31" s="39">
        <f>SUM(L6:L30)</f>
        <v>0</v>
      </c>
      <c r="M31" s="39">
        <f>SUM(M6:M30)</f>
        <v>0</v>
      </c>
      <c r="N31" s="23">
        <f t="shared" si="0"/>
        <v>65000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>
      <c r="A35" s="17" t="s">
        <v>23</v>
      </c>
      <c r="B35" s="1"/>
      <c r="C35" s="49"/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>
      <c r="A37" s="17" t="s">
        <v>24</v>
      </c>
      <c r="B37" s="1"/>
      <c r="C37" s="51">
        <v>25000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>
      <c r="A38" s="67" t="s">
        <v>17</v>
      </c>
      <c r="B38" s="68"/>
      <c r="C38" s="50">
        <f>SUM(C36+C37)</f>
        <v>25000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5" customWidth="1"/>
    <col min="2" max="2" width="21.8554687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37</v>
      </c>
      <c r="E3" s="61"/>
      <c r="F3" s="61"/>
      <c r="G3" s="62"/>
      <c r="H3" s="1"/>
      <c r="I3" s="1"/>
      <c r="J3" s="13"/>
      <c r="K3" s="63">
        <v>41206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39</v>
      </c>
      <c r="C6" s="19" t="s">
        <v>38</v>
      </c>
      <c r="D6" s="19">
        <v>41204</v>
      </c>
      <c r="E6" s="19">
        <v>41206</v>
      </c>
      <c r="F6" s="20">
        <v>43433</v>
      </c>
      <c r="G6" s="21">
        <v>34000</v>
      </c>
      <c r="H6" s="54"/>
      <c r="I6" s="22"/>
      <c r="J6" s="22"/>
      <c r="K6" s="22">
        <v>34000</v>
      </c>
      <c r="L6" s="22"/>
      <c r="M6" s="22"/>
      <c r="N6" s="23">
        <f>G6+I6</f>
        <v>34000</v>
      </c>
    </row>
    <row r="7" spans="1:14">
      <c r="A7" s="18"/>
      <c r="B7" s="19" t="s">
        <v>237</v>
      </c>
      <c r="C7" s="19" t="s">
        <v>35</v>
      </c>
      <c r="D7" s="19">
        <v>41206</v>
      </c>
      <c r="E7" s="19">
        <v>41207</v>
      </c>
      <c r="F7" s="20">
        <v>43434</v>
      </c>
      <c r="G7" s="21">
        <v>17000</v>
      </c>
      <c r="H7" s="20"/>
      <c r="I7" s="22"/>
      <c r="J7" s="22">
        <v>17000</v>
      </c>
      <c r="K7" s="22"/>
      <c r="L7" s="22"/>
      <c r="M7" s="22"/>
      <c r="N7" s="23">
        <f t="shared" ref="N7:N31" si="0">G7+I7</f>
        <v>17000</v>
      </c>
    </row>
    <row r="8" spans="1:14">
      <c r="A8" s="18"/>
      <c r="B8" s="19" t="s">
        <v>238</v>
      </c>
      <c r="C8" s="19" t="s">
        <v>38</v>
      </c>
      <c r="D8" s="19">
        <v>41206</v>
      </c>
      <c r="E8" s="19">
        <v>41208</v>
      </c>
      <c r="F8" s="20">
        <v>43435</v>
      </c>
      <c r="G8" s="21">
        <v>43000</v>
      </c>
      <c r="H8" s="20"/>
      <c r="I8" s="22"/>
      <c r="J8" s="22"/>
      <c r="K8" s="22">
        <v>43000</v>
      </c>
      <c r="L8" s="22"/>
      <c r="M8" s="22"/>
      <c r="N8" s="23">
        <f t="shared" si="0"/>
        <v>43000</v>
      </c>
    </row>
    <row r="9" spans="1:14">
      <c r="A9" s="18"/>
      <c r="B9" s="24"/>
      <c r="C9" s="56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94000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94000</v>
      </c>
      <c r="H31" s="21"/>
      <c r="I31" s="39">
        <f>SUM(I6:I30)</f>
        <v>0</v>
      </c>
      <c r="J31" s="39">
        <f>SUM(J6:J30)</f>
        <v>17000</v>
      </c>
      <c r="K31" s="39">
        <f>SUM(K6:K30)</f>
        <v>77000</v>
      </c>
      <c r="L31" s="39">
        <f>SUM(L6:L30)</f>
        <v>0</v>
      </c>
      <c r="M31" s="39">
        <f>SUM(M6:M30)</f>
        <v>0</v>
      </c>
      <c r="N31" s="23">
        <f t="shared" si="0"/>
        <v>94000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>
      <c r="A35" s="17" t="s">
        <v>23</v>
      </c>
      <c r="B35" s="1"/>
      <c r="C35" s="49"/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>
      <c r="A37" s="17" t="s">
        <v>24</v>
      </c>
      <c r="B37" s="1"/>
      <c r="C37" s="51">
        <v>17000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>
      <c r="A38" s="67" t="s">
        <v>17</v>
      </c>
      <c r="B38" s="68"/>
      <c r="C38" s="50">
        <f>SUM(C36+C37)</f>
        <v>17000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D3" sqref="D3"/>
    </sheetView>
  </sheetViews>
  <sheetFormatPr baseColWidth="10" defaultRowHeight="15"/>
  <cols>
    <col min="1" max="1" width="5" customWidth="1"/>
    <col min="2" max="2" width="21.8554687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37</v>
      </c>
      <c r="E3" s="61"/>
      <c r="F3" s="61"/>
      <c r="G3" s="62"/>
      <c r="H3" s="1"/>
      <c r="I3" s="1"/>
      <c r="J3" s="13"/>
      <c r="K3" s="63">
        <v>41205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232</v>
      </c>
      <c r="C6" s="19" t="s">
        <v>35</v>
      </c>
      <c r="D6" s="19">
        <v>41205</v>
      </c>
      <c r="E6" s="19">
        <v>41206</v>
      </c>
      <c r="F6" s="20">
        <v>43428</v>
      </c>
      <c r="G6" s="21">
        <v>19500</v>
      </c>
      <c r="H6" s="54"/>
      <c r="I6" s="22"/>
      <c r="J6" s="22"/>
      <c r="K6" s="22">
        <v>19500</v>
      </c>
      <c r="L6" s="22"/>
      <c r="M6" s="22"/>
      <c r="N6" s="23">
        <f>G6+I6</f>
        <v>19500</v>
      </c>
    </row>
    <row r="7" spans="1:14">
      <c r="A7" s="18"/>
      <c r="B7" s="19" t="s">
        <v>63</v>
      </c>
      <c r="C7" s="19" t="s">
        <v>38</v>
      </c>
      <c r="D7" s="19">
        <v>41205</v>
      </c>
      <c r="E7" s="19">
        <v>41206</v>
      </c>
      <c r="F7" s="20">
        <v>43429</v>
      </c>
      <c r="G7" s="21">
        <v>17000</v>
      </c>
      <c r="H7" s="20"/>
      <c r="I7" s="22"/>
      <c r="J7" s="22">
        <v>17000</v>
      </c>
      <c r="K7" s="22"/>
      <c r="L7" s="22"/>
      <c r="M7" s="22"/>
      <c r="N7" s="23">
        <f t="shared" ref="N7:N31" si="0">G7+I7</f>
        <v>17000</v>
      </c>
    </row>
    <row r="8" spans="1:14">
      <c r="A8" s="18"/>
      <c r="B8" s="19" t="s">
        <v>233</v>
      </c>
      <c r="C8" s="19" t="s">
        <v>38</v>
      </c>
      <c r="D8" s="19">
        <v>41205</v>
      </c>
      <c r="E8" s="19">
        <v>41206</v>
      </c>
      <c r="F8" s="20">
        <v>43430</v>
      </c>
      <c r="G8" s="21">
        <v>19500</v>
      </c>
      <c r="H8" s="20"/>
      <c r="I8" s="22"/>
      <c r="J8" s="22"/>
      <c r="K8" s="22">
        <v>19500</v>
      </c>
      <c r="L8" s="22"/>
      <c r="M8" s="22"/>
      <c r="N8" s="23">
        <f t="shared" si="0"/>
        <v>19500</v>
      </c>
    </row>
    <row r="9" spans="1:14">
      <c r="A9" s="18"/>
      <c r="B9" s="24" t="s">
        <v>234</v>
      </c>
      <c r="C9" s="56" t="s">
        <v>35</v>
      </c>
      <c r="D9" s="19"/>
      <c r="E9" s="19"/>
      <c r="F9" s="20">
        <v>43431</v>
      </c>
      <c r="G9" s="21"/>
      <c r="H9" s="20" t="s">
        <v>235</v>
      </c>
      <c r="I9" s="25">
        <v>55860</v>
      </c>
      <c r="J9" s="21">
        <v>55860</v>
      </c>
      <c r="K9" s="21"/>
      <c r="L9" s="21"/>
      <c r="M9" s="21"/>
      <c r="N9" s="23">
        <f t="shared" si="0"/>
        <v>55860</v>
      </c>
    </row>
    <row r="10" spans="1:14">
      <c r="A10" s="18"/>
      <c r="B10" s="24" t="s">
        <v>236</v>
      </c>
      <c r="C10" s="24" t="s">
        <v>35</v>
      </c>
      <c r="D10" s="19"/>
      <c r="E10" s="19"/>
      <c r="F10" s="20">
        <v>43432</v>
      </c>
      <c r="G10" s="21"/>
      <c r="H10" s="20" t="s">
        <v>36</v>
      </c>
      <c r="I10" s="25">
        <v>2000</v>
      </c>
      <c r="J10" s="21">
        <v>2000</v>
      </c>
      <c r="K10" s="21"/>
      <c r="L10" s="21"/>
      <c r="M10" s="21"/>
      <c r="N10" s="23">
        <f t="shared" si="0"/>
        <v>2000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113860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56000</v>
      </c>
      <c r="H31" s="21"/>
      <c r="I31" s="39">
        <f>SUM(I6:I30)</f>
        <v>57860</v>
      </c>
      <c r="J31" s="39">
        <f>SUM(J6:J30)</f>
        <v>74860</v>
      </c>
      <c r="K31" s="39">
        <f>SUM(K6:K30)</f>
        <v>39000</v>
      </c>
      <c r="L31" s="39">
        <f>SUM(L6:L30)</f>
        <v>0</v>
      </c>
      <c r="M31" s="39">
        <f>SUM(M6:M30)</f>
        <v>0</v>
      </c>
      <c r="N31" s="23">
        <f t="shared" si="0"/>
        <v>113860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>
      <c r="A35" s="17" t="s">
        <v>23</v>
      </c>
      <c r="B35" s="1"/>
      <c r="C35" s="49">
        <v>114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>
      <c r="A36" s="1"/>
      <c r="B36" s="1"/>
      <c r="C36" s="50">
        <f>((C34+C35)*E34)</f>
        <v>55860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>
      <c r="A37" s="17" t="s">
        <v>24</v>
      </c>
      <c r="B37" s="1"/>
      <c r="C37" s="51">
        <v>19000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>
      <c r="A38" s="67" t="s">
        <v>17</v>
      </c>
      <c r="B38" s="68"/>
      <c r="C38" s="50">
        <f>SUM(C36+C37)</f>
        <v>74860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activeCell="N3" sqref="N3"/>
    </sheetView>
  </sheetViews>
  <sheetFormatPr baseColWidth="10" defaultRowHeight="15"/>
  <cols>
    <col min="1" max="1" width="5" customWidth="1"/>
    <col min="2" max="2" width="21.8554687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170</v>
      </c>
      <c r="E3" s="61"/>
      <c r="F3" s="61"/>
      <c r="G3" s="62"/>
      <c r="H3" s="1"/>
      <c r="I3" s="1"/>
      <c r="J3" s="13"/>
      <c r="K3" s="63">
        <v>41205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/>
      <c r="C6" s="19"/>
      <c r="D6" s="19"/>
      <c r="E6" s="19"/>
      <c r="F6" s="20"/>
      <c r="G6" s="21"/>
      <c r="H6" s="54"/>
      <c r="I6" s="22"/>
      <c r="J6" s="22"/>
      <c r="K6" s="22"/>
      <c r="L6" s="22"/>
      <c r="M6" s="22"/>
      <c r="N6" s="23">
        <f>G6+I6</f>
        <v>0</v>
      </c>
    </row>
    <row r="7" spans="1:14">
      <c r="A7" s="18"/>
      <c r="B7" s="19"/>
      <c r="C7" s="19"/>
      <c r="D7" s="19"/>
      <c r="E7" s="19"/>
      <c r="F7" s="20"/>
      <c r="G7" s="21"/>
      <c r="H7" s="20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56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0</v>
      </c>
      <c r="H31" s="21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>
      <c r="A38" s="67" t="s">
        <v>17</v>
      </c>
      <c r="B38" s="68"/>
      <c r="C38" s="50">
        <f>SUM(C36+C37)</f>
        <v>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43"/>
  <dimension ref="A1:N38"/>
  <sheetViews>
    <sheetView workbookViewId="0">
      <selection sqref="A1:N38"/>
    </sheetView>
  </sheetViews>
  <sheetFormatPr baseColWidth="10" defaultRowHeight="15"/>
  <cols>
    <col min="1" max="1" width="5" customWidth="1"/>
    <col min="2" max="2" width="21.8554687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37</v>
      </c>
      <c r="E3" s="61"/>
      <c r="F3" s="61"/>
      <c r="G3" s="62"/>
      <c r="H3" s="1"/>
      <c r="I3" s="1"/>
      <c r="J3" s="13"/>
      <c r="K3" s="63">
        <v>41204</v>
      </c>
      <c r="L3" s="64"/>
      <c r="M3" s="65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227</v>
      </c>
      <c r="C6" s="19" t="s">
        <v>35</v>
      </c>
      <c r="D6" s="19"/>
      <c r="E6" s="19"/>
      <c r="F6" s="20">
        <v>43426</v>
      </c>
      <c r="G6" s="21"/>
      <c r="H6" s="54" t="s">
        <v>228</v>
      </c>
      <c r="I6" s="22">
        <v>303800</v>
      </c>
      <c r="J6" s="22"/>
      <c r="K6" s="22">
        <v>303800</v>
      </c>
      <c r="L6" s="22"/>
      <c r="M6" s="22"/>
      <c r="N6" s="23">
        <f>G6+I6</f>
        <v>303800</v>
      </c>
    </row>
    <row r="7" spans="1:14">
      <c r="A7" s="18"/>
      <c r="B7" s="19" t="s">
        <v>229</v>
      </c>
      <c r="C7" s="19" t="s">
        <v>230</v>
      </c>
      <c r="D7" s="19">
        <v>41200</v>
      </c>
      <c r="E7" s="19">
        <v>41203</v>
      </c>
      <c r="F7" s="20">
        <v>43427</v>
      </c>
      <c r="G7" s="21">
        <v>85260</v>
      </c>
      <c r="H7" s="20"/>
      <c r="I7" s="22"/>
      <c r="J7" s="22"/>
      <c r="K7" s="22"/>
      <c r="L7" s="22"/>
      <c r="M7" s="22">
        <v>85260</v>
      </c>
      <c r="N7" s="23">
        <f t="shared" ref="N7:N31" si="0">G7+I7</f>
        <v>85260</v>
      </c>
    </row>
    <row r="8" spans="1:14">
      <c r="A8" s="18"/>
      <c r="B8" s="19" t="s">
        <v>231</v>
      </c>
      <c r="C8" s="19" t="s">
        <v>230</v>
      </c>
      <c r="D8" s="19">
        <v>41202</v>
      </c>
      <c r="E8" s="19">
        <v>41203</v>
      </c>
      <c r="F8" s="20">
        <v>43427</v>
      </c>
      <c r="G8" s="21">
        <v>28420</v>
      </c>
      <c r="H8" s="20"/>
      <c r="I8" s="22"/>
      <c r="J8" s="22"/>
      <c r="K8" s="22"/>
      <c r="L8" s="22"/>
      <c r="M8" s="22">
        <v>28420</v>
      </c>
      <c r="N8" s="23">
        <f t="shared" si="0"/>
        <v>28420</v>
      </c>
    </row>
    <row r="9" spans="1:14">
      <c r="A9" s="18"/>
      <c r="B9" s="24"/>
      <c r="C9" s="56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417480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113680</v>
      </c>
      <c r="H31" s="21"/>
      <c r="I31" s="39">
        <f>SUM(I6:I30)</f>
        <v>303800</v>
      </c>
      <c r="J31" s="39">
        <f>SUM(J6:J30)</f>
        <v>0</v>
      </c>
      <c r="K31" s="39">
        <f>SUM(K6:K30)</f>
        <v>303800</v>
      </c>
      <c r="L31" s="39">
        <f>SUM(L6:L30)</f>
        <v>0</v>
      </c>
      <c r="M31" s="39">
        <f>SUM(M6:M30)</f>
        <v>113680</v>
      </c>
      <c r="N31" s="23">
        <f t="shared" si="0"/>
        <v>417480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>
      <c r="A35" s="17" t="s">
        <v>23</v>
      </c>
      <c r="B35" s="1"/>
      <c r="C35" s="49"/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>
      <c r="A37" s="17" t="s">
        <v>24</v>
      </c>
      <c r="B37" s="1"/>
      <c r="C37" s="51"/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>
      <c r="A38" s="67" t="s">
        <v>17</v>
      </c>
      <c r="B38" s="68"/>
      <c r="C38" s="50">
        <f>SUM(C36+C37)</f>
        <v>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N38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170</v>
      </c>
      <c r="E3" s="61"/>
      <c r="F3" s="61"/>
      <c r="G3" s="62"/>
      <c r="H3" s="1"/>
      <c r="I3" s="1"/>
      <c r="J3" s="13"/>
      <c r="K3" s="63">
        <v>41213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304</v>
      </c>
      <c r="C6" s="19" t="s">
        <v>39</v>
      </c>
      <c r="D6" s="19">
        <v>41211</v>
      </c>
      <c r="E6" s="19">
        <v>41213</v>
      </c>
      <c r="F6" s="20">
        <v>43492</v>
      </c>
      <c r="G6" s="21">
        <v>34000</v>
      </c>
      <c r="H6" s="54"/>
      <c r="I6" s="22"/>
      <c r="J6" s="22"/>
      <c r="K6" s="22">
        <v>34000</v>
      </c>
      <c r="L6" s="22"/>
      <c r="M6" s="22"/>
      <c r="N6" s="23">
        <f>G6+I6</f>
        <v>34000</v>
      </c>
    </row>
    <row r="7" spans="1:14">
      <c r="A7" s="18"/>
      <c r="B7" s="19" t="s">
        <v>305</v>
      </c>
      <c r="C7" s="19"/>
      <c r="D7" s="19"/>
      <c r="E7" s="19"/>
      <c r="F7" s="20">
        <v>43493</v>
      </c>
      <c r="G7" s="21"/>
      <c r="H7" s="20" t="s">
        <v>306</v>
      </c>
      <c r="I7" s="22">
        <v>73500</v>
      </c>
      <c r="J7" s="22">
        <v>73500</v>
      </c>
      <c r="K7" s="22"/>
      <c r="L7" s="22"/>
      <c r="M7" s="22"/>
      <c r="N7" s="23">
        <f t="shared" ref="N7:N31" si="0">G7+I7</f>
        <v>73500</v>
      </c>
    </row>
    <row r="8" spans="1:14">
      <c r="A8" s="18"/>
      <c r="B8" s="19" t="s">
        <v>29</v>
      </c>
      <c r="C8" s="19"/>
      <c r="D8" s="19"/>
      <c r="E8" s="19"/>
      <c r="F8" s="20">
        <v>43494</v>
      </c>
      <c r="G8" s="21"/>
      <c r="H8" s="20" t="s">
        <v>36</v>
      </c>
      <c r="I8" s="22">
        <v>5400</v>
      </c>
      <c r="J8" s="22">
        <v>5400</v>
      </c>
      <c r="K8" s="22"/>
      <c r="L8" s="22"/>
      <c r="M8" s="22"/>
      <c r="N8" s="23">
        <f t="shared" si="0"/>
        <v>5400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4"/>
      <c r="C13" s="24"/>
      <c r="D13" s="19"/>
      <c r="E13" s="19"/>
      <c r="F13" s="20"/>
      <c r="G13" s="21"/>
      <c r="H13" s="21"/>
      <c r="I13" s="25"/>
      <c r="J13" s="25"/>
      <c r="K13" s="21"/>
      <c r="L13" s="21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112900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34000</v>
      </c>
      <c r="H31" s="21"/>
      <c r="I31" s="39">
        <f>SUM(I6:I30)</f>
        <v>78900</v>
      </c>
      <c r="J31" s="39">
        <f>SUM(J6:J30)</f>
        <v>78900</v>
      </c>
      <c r="K31" s="39">
        <f>SUM(K6:K30)</f>
        <v>34000</v>
      </c>
      <c r="L31" s="39">
        <f>SUM(L6:L30)</f>
        <v>0</v>
      </c>
      <c r="M31" s="39">
        <f>SUM(M6:M30)</f>
        <v>0</v>
      </c>
      <c r="N31" s="23">
        <f t="shared" si="0"/>
        <v>112900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150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73500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5400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78900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"/>
  <dimension ref="A1:N38"/>
  <sheetViews>
    <sheetView workbookViewId="0">
      <selection activeCell="F38" sqref="F38"/>
    </sheetView>
  </sheetViews>
  <sheetFormatPr baseColWidth="10" defaultRowHeight="15"/>
  <cols>
    <col min="1" max="1" width="5" customWidth="1"/>
    <col min="2" max="2" width="21.85546875" customWidth="1"/>
    <col min="3" max="3" width="23.42578125" customWidth="1"/>
    <col min="8" max="8" width="13.140625" customWidth="1"/>
    <col min="10" max="10" width="12.42578125" customWidth="1"/>
    <col min="13" max="13" width="9.285156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27</v>
      </c>
      <c r="E3" s="61"/>
      <c r="F3" s="61"/>
      <c r="G3" s="62"/>
      <c r="H3" s="1"/>
      <c r="I3" s="1"/>
      <c r="J3" s="13"/>
      <c r="K3" s="63">
        <v>41204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220</v>
      </c>
      <c r="C6" s="19"/>
      <c r="D6" s="19"/>
      <c r="E6" s="19"/>
      <c r="F6" s="20">
        <v>43420</v>
      </c>
      <c r="G6" s="21"/>
      <c r="H6" s="54">
        <v>5368</v>
      </c>
      <c r="I6" s="22">
        <v>24500</v>
      </c>
      <c r="J6" s="22">
        <v>24500</v>
      </c>
      <c r="K6" s="22"/>
      <c r="L6" s="22"/>
      <c r="M6" s="22"/>
      <c r="N6" s="23">
        <f>G6+I6</f>
        <v>24500</v>
      </c>
    </row>
    <row r="7" spans="1:14">
      <c r="A7" s="18"/>
      <c r="B7" s="19" t="s">
        <v>221</v>
      </c>
      <c r="C7" s="19"/>
      <c r="D7" s="19"/>
      <c r="E7" s="19"/>
      <c r="F7" s="20">
        <v>43422</v>
      </c>
      <c r="G7" s="21"/>
      <c r="H7" s="20">
        <v>5369</v>
      </c>
      <c r="I7" s="22">
        <v>48020</v>
      </c>
      <c r="J7" s="22">
        <v>48020</v>
      </c>
      <c r="K7" s="22"/>
      <c r="L7" s="22"/>
      <c r="M7" s="22"/>
      <c r="N7" s="23">
        <f t="shared" ref="N7:N31" si="0">G7+I7</f>
        <v>48020</v>
      </c>
    </row>
    <row r="8" spans="1:14">
      <c r="A8" s="18" t="s">
        <v>222</v>
      </c>
      <c r="B8" s="19" t="s">
        <v>223</v>
      </c>
      <c r="C8" s="19" t="s">
        <v>35</v>
      </c>
      <c r="D8" s="19">
        <v>41204</v>
      </c>
      <c r="E8" s="19">
        <v>41207</v>
      </c>
      <c r="F8" s="20">
        <v>43423</v>
      </c>
      <c r="G8" s="21">
        <v>80850</v>
      </c>
      <c r="H8" s="20"/>
      <c r="I8" s="22"/>
      <c r="J8" s="22"/>
      <c r="K8" s="22">
        <v>80850</v>
      </c>
      <c r="L8" s="22"/>
      <c r="M8" s="22"/>
      <c r="N8" s="23">
        <f t="shared" si="0"/>
        <v>80850</v>
      </c>
    </row>
    <row r="9" spans="1:14">
      <c r="A9" s="18" t="s">
        <v>48</v>
      </c>
      <c r="B9" s="24" t="s">
        <v>224</v>
      </c>
      <c r="C9" s="56" t="s">
        <v>35</v>
      </c>
      <c r="D9" s="19">
        <v>41203</v>
      </c>
      <c r="E9" s="19">
        <v>41205</v>
      </c>
      <c r="F9" s="20">
        <v>43424</v>
      </c>
      <c r="G9" s="21">
        <v>55370</v>
      </c>
      <c r="H9" s="20"/>
      <c r="I9" s="25"/>
      <c r="J9" s="21"/>
      <c r="K9" s="21">
        <v>55370</v>
      </c>
      <c r="L9" s="21"/>
      <c r="M9" s="21"/>
      <c r="N9" s="23">
        <f t="shared" si="0"/>
        <v>55370</v>
      </c>
    </row>
    <row r="10" spans="1:14">
      <c r="A10" s="18" t="s">
        <v>107</v>
      </c>
      <c r="B10" s="24" t="s">
        <v>226</v>
      </c>
      <c r="C10" s="24" t="s">
        <v>35</v>
      </c>
      <c r="D10" s="19">
        <v>41204</v>
      </c>
      <c r="E10" s="19">
        <v>41205</v>
      </c>
      <c r="F10" s="20">
        <v>43425</v>
      </c>
      <c r="G10" s="21">
        <v>17000</v>
      </c>
      <c r="H10" s="20"/>
      <c r="I10" s="25"/>
      <c r="J10" s="21">
        <v>17000</v>
      </c>
      <c r="K10" s="21"/>
      <c r="L10" s="21"/>
      <c r="M10" s="21"/>
      <c r="N10" s="23">
        <f t="shared" si="0"/>
        <v>17000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225740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153220</v>
      </c>
      <c r="H31" s="21"/>
      <c r="I31" s="39">
        <f>SUM(I6:I30)</f>
        <v>72520</v>
      </c>
      <c r="J31" s="39">
        <f>SUM(J6:J30)</f>
        <v>89520</v>
      </c>
      <c r="K31" s="39">
        <f>SUM(K6:K30)</f>
        <v>136220</v>
      </c>
      <c r="L31" s="39">
        <f>SUM(L6:L30)</f>
        <v>0</v>
      </c>
      <c r="M31" s="39">
        <f>SUM(M6:M30)</f>
        <v>0</v>
      </c>
      <c r="N31" s="23">
        <f t="shared" si="0"/>
        <v>225740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82" t="s">
        <v>225</v>
      </c>
      <c r="H33" s="83"/>
      <c r="I33" s="83"/>
      <c r="J33" s="83"/>
      <c r="K33" s="83"/>
      <c r="L33" s="83"/>
      <c r="M33" s="83"/>
      <c r="N33" s="84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>
      <c r="A35" s="17" t="s">
        <v>23</v>
      </c>
      <c r="B35" s="1"/>
      <c r="C35" s="49">
        <v>100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>
      <c r="A36" s="1"/>
      <c r="B36" s="1"/>
      <c r="C36" s="50">
        <f>((C34+C35)*E34)</f>
        <v>49000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>
      <c r="A37" s="17" t="s">
        <v>24</v>
      </c>
      <c r="B37" s="1"/>
      <c r="C37" s="51">
        <v>40525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>
      <c r="A38" s="67" t="s">
        <v>17</v>
      </c>
      <c r="B38" s="68"/>
      <c r="C38" s="50">
        <f>SUM(C36+C37)</f>
        <v>89525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2"/>
  <dimension ref="A1:N38"/>
  <sheetViews>
    <sheetView workbookViewId="0">
      <selection sqref="A1:XFD1048576"/>
    </sheetView>
  </sheetViews>
  <sheetFormatPr baseColWidth="10" defaultRowHeight="15"/>
  <cols>
    <col min="1" max="1" width="5" customWidth="1"/>
    <col min="2" max="2" width="21.85546875" customWidth="1"/>
    <col min="3" max="3" width="23.42578125" customWidth="1"/>
    <col min="8" max="8" width="13.140625" customWidth="1"/>
    <col min="10" max="10" width="12.42578125" customWidth="1"/>
    <col min="13" max="13" width="9.285156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27</v>
      </c>
      <c r="E3" s="61"/>
      <c r="F3" s="61"/>
      <c r="G3" s="62"/>
      <c r="H3" s="1"/>
      <c r="I3" s="1"/>
      <c r="J3" s="13"/>
      <c r="K3" s="63">
        <v>41203</v>
      </c>
      <c r="L3" s="64"/>
      <c r="M3" s="65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 t="s">
        <v>100</v>
      </c>
      <c r="B6" s="19" t="s">
        <v>218</v>
      </c>
      <c r="C6" s="19" t="s">
        <v>35</v>
      </c>
      <c r="D6" s="19">
        <v>41203</v>
      </c>
      <c r="E6" s="19">
        <v>41204</v>
      </c>
      <c r="F6" s="20">
        <v>43417</v>
      </c>
      <c r="G6" s="21">
        <v>27000</v>
      </c>
      <c r="H6" s="54"/>
      <c r="I6" s="22"/>
      <c r="J6" s="22">
        <v>27000</v>
      </c>
      <c r="K6" s="22"/>
      <c r="L6" s="22"/>
      <c r="M6" s="22"/>
      <c r="N6" s="23">
        <f>G6+I6</f>
        <v>27000</v>
      </c>
    </row>
    <row r="7" spans="1:14">
      <c r="A7" s="18" t="s">
        <v>33</v>
      </c>
      <c r="B7" s="19" t="s">
        <v>219</v>
      </c>
      <c r="C7" s="19" t="s">
        <v>35</v>
      </c>
      <c r="D7" s="19">
        <v>41203</v>
      </c>
      <c r="E7" s="19">
        <v>41204</v>
      </c>
      <c r="F7" s="20">
        <v>43418</v>
      </c>
      <c r="G7" s="21">
        <v>32340</v>
      </c>
      <c r="H7" s="19"/>
      <c r="I7" s="22"/>
      <c r="J7" s="22">
        <v>32340</v>
      </c>
      <c r="K7" s="22"/>
      <c r="L7" s="22"/>
      <c r="M7" s="22"/>
      <c r="N7" s="23">
        <f t="shared" ref="N7:N31" si="0">G7+I7</f>
        <v>32340</v>
      </c>
    </row>
    <row r="8" spans="1:14">
      <c r="A8" s="18"/>
      <c r="B8" s="19" t="s">
        <v>27</v>
      </c>
      <c r="C8" s="19"/>
      <c r="D8" s="19"/>
      <c r="E8" s="19"/>
      <c r="F8" s="20">
        <v>43419</v>
      </c>
      <c r="G8" s="21"/>
      <c r="H8" s="20" t="s">
        <v>36</v>
      </c>
      <c r="I8" s="22">
        <v>500</v>
      </c>
      <c r="J8" s="22">
        <v>500</v>
      </c>
      <c r="K8" s="22"/>
      <c r="L8" s="22"/>
      <c r="M8" s="22"/>
      <c r="N8" s="23">
        <f t="shared" si="0"/>
        <v>500</v>
      </c>
    </row>
    <row r="9" spans="1:14">
      <c r="A9" s="18"/>
      <c r="B9" s="24"/>
      <c r="C9" s="56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59840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59340</v>
      </c>
      <c r="H31" s="21"/>
      <c r="I31" s="39">
        <f>SUM(I6:I30)</f>
        <v>500</v>
      </c>
      <c r="J31" s="39">
        <f>SUM(J6:J30)</f>
        <v>59840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59840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>
      <c r="A35" s="17" t="s">
        <v>23</v>
      </c>
      <c r="B35" s="1"/>
      <c r="C35" s="49">
        <v>60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>
      <c r="A36" s="1"/>
      <c r="B36" s="1"/>
      <c r="C36" s="50">
        <f>((C34+C35)*E34)</f>
        <v>29400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>
      <c r="A37" s="17" t="s">
        <v>24</v>
      </c>
      <c r="B37" s="1"/>
      <c r="C37" s="51">
        <v>30500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>
      <c r="A38" s="67" t="s">
        <v>17</v>
      </c>
      <c r="B38" s="68"/>
      <c r="C38" s="50">
        <f>SUM(C36+C37)</f>
        <v>59900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3"/>
  <dimension ref="A1:N38"/>
  <sheetViews>
    <sheetView workbookViewId="0">
      <selection sqref="A1:N38"/>
    </sheetView>
  </sheetViews>
  <sheetFormatPr baseColWidth="10" defaultRowHeight="15"/>
  <cols>
    <col min="1" max="1" width="5" customWidth="1"/>
    <col min="2" max="2" width="21.85546875" customWidth="1"/>
    <col min="3" max="3" width="23.42578125" customWidth="1"/>
    <col min="8" max="8" width="13.140625" customWidth="1"/>
    <col min="10" max="10" width="12.42578125" customWidth="1"/>
    <col min="13" max="13" width="9.285156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170</v>
      </c>
      <c r="E3" s="61"/>
      <c r="F3" s="61"/>
      <c r="G3" s="62"/>
      <c r="H3" s="1"/>
      <c r="I3" s="1"/>
      <c r="J3" s="13"/>
      <c r="K3" s="63">
        <v>41203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217</v>
      </c>
      <c r="C6" s="19" t="s">
        <v>35</v>
      </c>
      <c r="D6" s="19">
        <v>41207</v>
      </c>
      <c r="E6" s="19">
        <v>41212</v>
      </c>
      <c r="F6" s="20">
        <v>43416</v>
      </c>
      <c r="G6" s="21">
        <v>129850</v>
      </c>
      <c r="H6" s="54"/>
      <c r="I6" s="22"/>
      <c r="J6" s="22"/>
      <c r="K6" s="22">
        <v>129850</v>
      </c>
      <c r="L6" s="22"/>
      <c r="M6" s="22"/>
      <c r="N6" s="23">
        <f>G6+I6</f>
        <v>129850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56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129850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129850</v>
      </c>
      <c r="H31" s="21"/>
      <c r="I31" s="39">
        <f>SUM(I6:I30)</f>
        <v>0</v>
      </c>
      <c r="J31" s="39">
        <f>SUM(J6:J30)</f>
        <v>0</v>
      </c>
      <c r="K31" s="39">
        <f>SUM(K6:K30)</f>
        <v>129850</v>
      </c>
      <c r="L31" s="39">
        <f>SUM(L6:L30)</f>
        <v>0</v>
      </c>
      <c r="M31" s="39">
        <f>SUM(M6:M30)</f>
        <v>0</v>
      </c>
      <c r="N31" s="23">
        <f t="shared" si="0"/>
        <v>129850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>
      <c r="A38" s="67" t="s">
        <v>17</v>
      </c>
      <c r="B38" s="68"/>
      <c r="C38" s="50">
        <f>SUM(C36+C37)</f>
        <v>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4"/>
  <dimension ref="A1:N38"/>
  <sheetViews>
    <sheetView workbookViewId="0">
      <selection sqref="A1:N38"/>
    </sheetView>
  </sheetViews>
  <sheetFormatPr baseColWidth="10" defaultRowHeight="15"/>
  <cols>
    <col min="1" max="1" width="5" customWidth="1"/>
    <col min="2" max="2" width="21.85546875" customWidth="1"/>
    <col min="3" max="3" width="23.42578125" customWidth="1"/>
    <col min="8" max="8" width="13.140625" customWidth="1"/>
    <col min="10" max="10" width="12.42578125" customWidth="1"/>
    <col min="13" max="13" width="9.285156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170</v>
      </c>
      <c r="E3" s="61"/>
      <c r="F3" s="61"/>
      <c r="G3" s="62"/>
      <c r="H3" s="1"/>
      <c r="I3" s="1"/>
      <c r="J3" s="13"/>
      <c r="K3" s="63">
        <v>41202</v>
      </c>
      <c r="L3" s="64"/>
      <c r="M3" s="65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135</v>
      </c>
      <c r="C6" s="19" t="s">
        <v>35</v>
      </c>
      <c r="D6" s="19">
        <v>41202</v>
      </c>
      <c r="E6" s="19">
        <v>41204</v>
      </c>
      <c r="F6" s="20">
        <v>43407</v>
      </c>
      <c r="G6" s="21">
        <v>34000</v>
      </c>
      <c r="H6" s="54"/>
      <c r="I6" s="22"/>
      <c r="J6" s="22"/>
      <c r="K6" s="22"/>
      <c r="L6" s="22"/>
      <c r="M6" s="22">
        <v>34000</v>
      </c>
      <c r="N6" s="23">
        <f>G6+I6</f>
        <v>34000</v>
      </c>
    </row>
    <row r="7" spans="1:14">
      <c r="A7" s="18"/>
      <c r="B7" s="19" t="s">
        <v>210</v>
      </c>
      <c r="C7" s="19" t="s">
        <v>35</v>
      </c>
      <c r="D7" s="19">
        <v>41202</v>
      </c>
      <c r="E7" s="19">
        <v>41203</v>
      </c>
      <c r="F7" s="20">
        <v>43048</v>
      </c>
      <c r="G7" s="21">
        <v>27000</v>
      </c>
      <c r="H7" s="19"/>
      <c r="I7" s="22"/>
      <c r="J7" s="22"/>
      <c r="K7" s="22">
        <v>27000</v>
      </c>
      <c r="L7" s="22"/>
      <c r="M7" s="22"/>
      <c r="N7" s="23">
        <f t="shared" ref="N7:N31" si="0">G7+I7</f>
        <v>27000</v>
      </c>
    </row>
    <row r="8" spans="1:14">
      <c r="A8" s="18"/>
      <c r="B8" s="19" t="s">
        <v>211</v>
      </c>
      <c r="C8" s="19" t="s">
        <v>35</v>
      </c>
      <c r="D8" s="19">
        <v>41202</v>
      </c>
      <c r="E8" s="19">
        <v>41203</v>
      </c>
      <c r="F8" s="20">
        <v>43409</v>
      </c>
      <c r="G8" s="21">
        <v>45080</v>
      </c>
      <c r="H8" s="20"/>
      <c r="I8" s="22"/>
      <c r="J8" s="22"/>
      <c r="K8" s="22">
        <v>45080</v>
      </c>
      <c r="L8" s="22"/>
      <c r="M8" s="22"/>
      <c r="N8" s="23">
        <f t="shared" si="0"/>
        <v>45080</v>
      </c>
    </row>
    <row r="9" spans="1:14">
      <c r="A9" s="18"/>
      <c r="B9" s="24" t="s">
        <v>212</v>
      </c>
      <c r="C9" s="56" t="s">
        <v>35</v>
      </c>
      <c r="D9" s="19">
        <v>41202</v>
      </c>
      <c r="E9" s="19">
        <v>41203</v>
      </c>
      <c r="F9" s="20">
        <v>43410</v>
      </c>
      <c r="G9" s="21">
        <v>30380</v>
      </c>
      <c r="H9" s="20"/>
      <c r="I9" s="25"/>
      <c r="J9" s="21"/>
      <c r="K9" s="21">
        <v>30380</v>
      </c>
      <c r="L9" s="21"/>
      <c r="M9" s="21"/>
      <c r="N9" s="23">
        <f t="shared" si="0"/>
        <v>30380</v>
      </c>
    </row>
    <row r="10" spans="1:14">
      <c r="A10" s="18"/>
      <c r="B10" s="24" t="s">
        <v>213</v>
      </c>
      <c r="C10" s="24" t="s">
        <v>35</v>
      </c>
      <c r="D10" s="19">
        <v>41202</v>
      </c>
      <c r="E10" s="19">
        <v>41204</v>
      </c>
      <c r="F10" s="20">
        <v>43411</v>
      </c>
      <c r="G10" s="21">
        <v>64000</v>
      </c>
      <c r="H10" s="20"/>
      <c r="I10" s="25"/>
      <c r="J10" s="21"/>
      <c r="K10" s="21">
        <v>64000</v>
      </c>
      <c r="L10" s="21"/>
      <c r="M10" s="21"/>
      <c r="N10" s="23">
        <f t="shared" si="0"/>
        <v>64000</v>
      </c>
    </row>
    <row r="11" spans="1:14">
      <c r="A11" s="18"/>
      <c r="B11" s="24" t="s">
        <v>214</v>
      </c>
      <c r="C11" s="24" t="s">
        <v>35</v>
      </c>
      <c r="D11" s="19">
        <v>41202</v>
      </c>
      <c r="E11" s="19">
        <v>41203</v>
      </c>
      <c r="F11" s="20">
        <v>43412</v>
      </c>
      <c r="G11" s="21">
        <v>28420</v>
      </c>
      <c r="H11" s="20"/>
      <c r="I11" s="25"/>
      <c r="J11" s="21">
        <v>28420</v>
      </c>
      <c r="K11" s="21"/>
      <c r="L11" s="21"/>
      <c r="M11" s="21"/>
      <c r="N11" s="23">
        <f t="shared" si="0"/>
        <v>28420</v>
      </c>
    </row>
    <row r="12" spans="1:14">
      <c r="A12" s="18"/>
      <c r="B12" s="24" t="s">
        <v>170</v>
      </c>
      <c r="C12" s="24" t="s">
        <v>35</v>
      </c>
      <c r="D12" s="19">
        <v>41202</v>
      </c>
      <c r="E12" s="19">
        <v>41203</v>
      </c>
      <c r="F12" s="20">
        <v>43413</v>
      </c>
      <c r="G12" s="21">
        <v>17000</v>
      </c>
      <c r="H12" s="21"/>
      <c r="I12" s="25"/>
      <c r="J12" s="25"/>
      <c r="K12" s="21">
        <v>17000</v>
      </c>
      <c r="L12" s="21"/>
      <c r="M12" s="21"/>
      <c r="N12" s="23">
        <f t="shared" si="0"/>
        <v>17000</v>
      </c>
    </row>
    <row r="13" spans="1:14">
      <c r="A13" s="18"/>
      <c r="B13" s="26" t="s">
        <v>215</v>
      </c>
      <c r="C13" s="26" t="s">
        <v>216</v>
      </c>
      <c r="D13" s="19">
        <v>41202</v>
      </c>
      <c r="E13" s="19">
        <v>41203</v>
      </c>
      <c r="F13" s="20">
        <v>43414</v>
      </c>
      <c r="G13" s="22">
        <v>76440</v>
      </c>
      <c r="H13" s="22"/>
      <c r="I13" s="22"/>
      <c r="J13" s="22">
        <v>76440</v>
      </c>
      <c r="K13" s="22"/>
      <c r="L13" s="22"/>
      <c r="M13" s="21"/>
      <c r="N13" s="23">
        <f t="shared" si="0"/>
        <v>76440</v>
      </c>
    </row>
    <row r="14" spans="1:14">
      <c r="A14" s="18"/>
      <c r="B14" s="24" t="s">
        <v>170</v>
      </c>
      <c r="C14" s="24"/>
      <c r="D14" s="19"/>
      <c r="E14" s="19"/>
      <c r="F14" s="20">
        <v>43415</v>
      </c>
      <c r="G14" s="21"/>
      <c r="H14" s="21" t="s">
        <v>36</v>
      </c>
      <c r="I14" s="25">
        <v>1000</v>
      </c>
      <c r="J14" s="21">
        <v>1000</v>
      </c>
      <c r="K14" s="21"/>
      <c r="L14" s="21"/>
      <c r="M14" s="27"/>
      <c r="N14" s="23">
        <f t="shared" si="0"/>
        <v>1000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323320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322320</v>
      </c>
      <c r="H31" s="21"/>
      <c r="I31" s="39">
        <f>SUM(I6:I30)</f>
        <v>1000</v>
      </c>
      <c r="J31" s="39">
        <f>SUM(J6:J30)</f>
        <v>105860</v>
      </c>
      <c r="K31" s="39">
        <f>SUM(K6:K30)</f>
        <v>183460</v>
      </c>
      <c r="L31" s="39">
        <f>SUM(L6:L30)</f>
        <v>0</v>
      </c>
      <c r="M31" s="39">
        <f>SUM(M6:M30)</f>
        <v>34000</v>
      </c>
      <c r="N31" s="23">
        <f t="shared" si="0"/>
        <v>323320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>
      <c r="A35" s="17" t="s">
        <v>23</v>
      </c>
      <c r="B35" s="1"/>
      <c r="C35" s="49">
        <v>50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>
      <c r="A36" s="1"/>
      <c r="B36" s="1"/>
      <c r="C36" s="50">
        <f>((C34+C35)*E34)</f>
        <v>24500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>
      <c r="A37" s="17" t="s">
        <v>24</v>
      </c>
      <c r="B37" s="1"/>
      <c r="C37" s="51">
        <v>81360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>
      <c r="A38" s="67" t="s">
        <v>17</v>
      </c>
      <c r="B38" s="68"/>
      <c r="C38" s="50">
        <f>SUM(C36+C37)</f>
        <v>105860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5"/>
  <dimension ref="A1:N38"/>
  <sheetViews>
    <sheetView workbookViewId="0">
      <selection sqref="A1:N38"/>
    </sheetView>
  </sheetViews>
  <sheetFormatPr baseColWidth="10" defaultRowHeight="15"/>
  <cols>
    <col min="1" max="1" width="5" customWidth="1"/>
    <col min="2" max="2" width="21.85546875" customWidth="1"/>
    <col min="3" max="3" width="23.42578125" customWidth="1"/>
    <col min="8" max="8" width="13.140625" customWidth="1"/>
    <col min="10" max="10" width="12.42578125" customWidth="1"/>
    <col min="13" max="13" width="9.28515625" customWidth="1"/>
  </cols>
  <sheetData>
    <row r="1" spans="1:14">
      <c r="A1" s="1" t="s">
        <v>110</v>
      </c>
      <c r="B1" s="1" t="s">
        <v>0</v>
      </c>
      <c r="C1" s="57" t="s">
        <v>1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170</v>
      </c>
      <c r="E3" s="61"/>
      <c r="F3" s="61"/>
      <c r="G3" s="62"/>
      <c r="H3" s="1"/>
      <c r="I3" s="1"/>
      <c r="J3" s="13"/>
      <c r="K3" s="63">
        <v>41202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198</v>
      </c>
      <c r="C6" s="19"/>
      <c r="D6" s="19"/>
      <c r="E6" s="19"/>
      <c r="F6" s="20">
        <v>43398</v>
      </c>
      <c r="G6" s="21"/>
      <c r="H6" s="54" t="s">
        <v>47</v>
      </c>
      <c r="I6" s="22">
        <v>2500</v>
      </c>
      <c r="J6" s="22"/>
      <c r="K6" s="22">
        <v>2500</v>
      </c>
      <c r="L6" s="22"/>
      <c r="M6" s="22"/>
      <c r="N6" s="23">
        <f>G6+I6</f>
        <v>2500</v>
      </c>
    </row>
    <row r="7" spans="1:14">
      <c r="A7" s="18"/>
      <c r="B7" s="19" t="s">
        <v>203</v>
      </c>
      <c r="C7" s="19" t="s">
        <v>35</v>
      </c>
      <c r="D7" s="19">
        <v>41202</v>
      </c>
      <c r="E7" s="19">
        <v>41203</v>
      </c>
      <c r="F7" s="20">
        <v>43399</v>
      </c>
      <c r="G7" s="21">
        <v>25500</v>
      </c>
      <c r="H7" s="19"/>
      <c r="I7" s="22"/>
      <c r="J7" s="22"/>
      <c r="K7" s="22">
        <v>25500</v>
      </c>
      <c r="L7" s="22"/>
      <c r="M7" s="22"/>
      <c r="N7" s="23">
        <f t="shared" ref="N7:N31" si="0">G7+I7</f>
        <v>25500</v>
      </c>
    </row>
    <row r="8" spans="1:14">
      <c r="A8" s="18"/>
      <c r="B8" s="19" t="s">
        <v>204</v>
      </c>
      <c r="C8" s="19" t="s">
        <v>35</v>
      </c>
      <c r="D8" s="19">
        <v>41202</v>
      </c>
      <c r="E8" s="19">
        <v>41203</v>
      </c>
      <c r="F8" s="20">
        <v>43400</v>
      </c>
      <c r="G8" s="21">
        <v>56000</v>
      </c>
      <c r="H8" s="20"/>
      <c r="I8" s="22"/>
      <c r="J8" s="22"/>
      <c r="K8" s="22"/>
      <c r="L8" s="22"/>
      <c r="M8" s="22">
        <v>56000</v>
      </c>
      <c r="N8" s="23">
        <f t="shared" si="0"/>
        <v>56000</v>
      </c>
    </row>
    <row r="9" spans="1:14">
      <c r="A9" s="18"/>
      <c r="B9" s="24" t="s">
        <v>205</v>
      </c>
      <c r="C9" s="56" t="s">
        <v>35</v>
      </c>
      <c r="D9" s="19">
        <v>41202</v>
      </c>
      <c r="E9" s="19">
        <v>41203</v>
      </c>
      <c r="F9" s="20">
        <v>43401</v>
      </c>
      <c r="G9" s="21">
        <v>24010</v>
      </c>
      <c r="H9" s="20"/>
      <c r="I9" s="25"/>
      <c r="J9" s="21">
        <v>24010</v>
      </c>
      <c r="K9" s="21"/>
      <c r="L9" s="21"/>
      <c r="M9" s="21"/>
      <c r="N9" s="23">
        <f t="shared" si="0"/>
        <v>24010</v>
      </c>
    </row>
    <row r="10" spans="1:14">
      <c r="A10" s="18"/>
      <c r="B10" s="24" t="s">
        <v>206</v>
      </c>
      <c r="C10" s="24" t="s">
        <v>35</v>
      </c>
      <c r="D10" s="19">
        <v>41202</v>
      </c>
      <c r="E10" s="19">
        <v>41203</v>
      </c>
      <c r="F10" s="20">
        <v>43402</v>
      </c>
      <c r="G10" s="21">
        <v>16660</v>
      </c>
      <c r="H10" s="20"/>
      <c r="I10" s="25"/>
      <c r="J10" s="21">
        <v>8160</v>
      </c>
      <c r="K10" s="21"/>
      <c r="L10" s="21"/>
      <c r="M10" s="21">
        <v>8500</v>
      </c>
      <c r="N10" s="23">
        <f t="shared" si="0"/>
        <v>16660</v>
      </c>
    </row>
    <row r="11" spans="1:14">
      <c r="A11" s="18"/>
      <c r="B11" s="24" t="s">
        <v>207</v>
      </c>
      <c r="C11" s="24" t="s">
        <v>35</v>
      </c>
      <c r="D11" s="19">
        <v>41202</v>
      </c>
      <c r="E11" s="19">
        <v>41203</v>
      </c>
      <c r="F11" s="20">
        <v>43403</v>
      </c>
      <c r="G11" s="21">
        <v>34000</v>
      </c>
      <c r="H11" s="20"/>
      <c r="I11" s="25"/>
      <c r="J11" s="21"/>
      <c r="K11" s="21"/>
      <c r="L11" s="21"/>
      <c r="M11" s="21">
        <v>34000</v>
      </c>
      <c r="N11" s="23">
        <f t="shared" si="0"/>
        <v>34000</v>
      </c>
    </row>
    <row r="12" spans="1:14">
      <c r="A12" s="18"/>
      <c r="B12" s="24" t="s">
        <v>208</v>
      </c>
      <c r="C12" s="24" t="s">
        <v>35</v>
      </c>
      <c r="D12" s="19">
        <v>41202</v>
      </c>
      <c r="E12" s="19">
        <v>41203</v>
      </c>
      <c r="F12" s="20">
        <v>43404</v>
      </c>
      <c r="G12" s="21">
        <v>17000</v>
      </c>
      <c r="H12" s="21"/>
      <c r="I12" s="25"/>
      <c r="J12" s="25">
        <v>17000</v>
      </c>
      <c r="K12" s="21"/>
      <c r="L12" s="21"/>
      <c r="M12" s="21"/>
      <c r="N12" s="23">
        <f t="shared" si="0"/>
        <v>17000</v>
      </c>
    </row>
    <row r="13" spans="1:14">
      <c r="A13" s="18"/>
      <c r="B13" s="26" t="s">
        <v>209</v>
      </c>
      <c r="C13" s="26" t="s">
        <v>35</v>
      </c>
      <c r="D13" s="19">
        <v>41202</v>
      </c>
      <c r="E13" s="19">
        <v>41203</v>
      </c>
      <c r="F13" s="20">
        <v>43405</v>
      </c>
      <c r="G13" s="22">
        <v>17000</v>
      </c>
      <c r="H13" s="22"/>
      <c r="I13" s="22"/>
      <c r="J13" s="22">
        <v>17000</v>
      </c>
      <c r="K13" s="22"/>
      <c r="L13" s="22"/>
      <c r="M13" s="21"/>
      <c r="N13" s="23">
        <f t="shared" si="0"/>
        <v>17000</v>
      </c>
    </row>
    <row r="14" spans="1:14">
      <c r="A14" s="18"/>
      <c r="B14" s="24" t="s">
        <v>27</v>
      </c>
      <c r="C14" s="24"/>
      <c r="D14" s="19"/>
      <c r="E14" s="19"/>
      <c r="F14" s="20">
        <v>43406</v>
      </c>
      <c r="G14" s="21"/>
      <c r="H14" s="21" t="s">
        <v>36</v>
      </c>
      <c r="I14" s="25">
        <v>1000</v>
      </c>
      <c r="J14" s="21">
        <v>1000</v>
      </c>
      <c r="K14" s="21"/>
      <c r="L14" s="21"/>
      <c r="M14" s="27"/>
      <c r="N14" s="23">
        <f t="shared" si="0"/>
        <v>1000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193670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190170</v>
      </c>
      <c r="H31" s="21"/>
      <c r="I31" s="39">
        <f>SUM(I6:I30)</f>
        <v>3500</v>
      </c>
      <c r="J31" s="39">
        <f>SUM(J6:J30)</f>
        <v>67170</v>
      </c>
      <c r="K31" s="39">
        <f>SUM(K6:K30)</f>
        <v>28000</v>
      </c>
      <c r="L31" s="39">
        <f>SUM(L6:L30)</f>
        <v>0</v>
      </c>
      <c r="M31" s="39">
        <f>SUM(M6:M30)</f>
        <v>98500</v>
      </c>
      <c r="N31" s="23">
        <f t="shared" si="0"/>
        <v>193670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82"/>
      <c r="H33" s="83"/>
      <c r="I33" s="83"/>
      <c r="J33" s="83"/>
      <c r="K33" s="83"/>
      <c r="L33" s="83"/>
      <c r="M33" s="83"/>
      <c r="N33" s="84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85"/>
      <c r="H34" s="86"/>
      <c r="I34" s="86"/>
      <c r="J34" s="86"/>
      <c r="K34" s="86"/>
      <c r="L34" s="86"/>
      <c r="M34" s="86"/>
      <c r="N34" s="87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85"/>
      <c r="H35" s="86"/>
      <c r="I35" s="86"/>
      <c r="J35" s="86"/>
      <c r="K35" s="86"/>
      <c r="L35" s="86"/>
      <c r="M35" s="86"/>
      <c r="N35" s="87"/>
    </row>
    <row r="36" spans="1:14">
      <c r="A36" s="1"/>
      <c r="B36" s="1"/>
      <c r="C36" s="50">
        <f>((C34+C35)*E34)</f>
        <v>0</v>
      </c>
      <c r="D36" s="48"/>
      <c r="E36" s="48"/>
      <c r="F36" s="48"/>
      <c r="G36" s="85"/>
      <c r="H36" s="86"/>
      <c r="I36" s="86"/>
      <c r="J36" s="86"/>
      <c r="K36" s="86"/>
      <c r="L36" s="86"/>
      <c r="M36" s="86"/>
      <c r="N36" s="87"/>
    </row>
    <row r="37" spans="1:14">
      <c r="A37" s="17" t="s">
        <v>24</v>
      </c>
      <c r="B37" s="1"/>
      <c r="C37" s="51">
        <v>67170</v>
      </c>
      <c r="D37" s="48"/>
      <c r="E37" s="48"/>
      <c r="F37" s="48"/>
      <c r="G37" s="85"/>
      <c r="H37" s="86"/>
      <c r="I37" s="86"/>
      <c r="J37" s="86"/>
      <c r="K37" s="86"/>
      <c r="L37" s="86"/>
      <c r="M37" s="86"/>
      <c r="N37" s="87"/>
    </row>
    <row r="38" spans="1:14" ht="15.75" thickBot="1">
      <c r="A38" s="67" t="s">
        <v>17</v>
      </c>
      <c r="B38" s="68"/>
      <c r="C38" s="50">
        <f>SUM(C36+C37)</f>
        <v>67170</v>
      </c>
      <c r="D38" s="48"/>
      <c r="E38" s="48"/>
      <c r="F38" s="48"/>
      <c r="G38" s="88"/>
      <c r="H38" s="89"/>
      <c r="I38" s="89"/>
      <c r="J38" s="89"/>
      <c r="K38" s="89"/>
      <c r="L38" s="89"/>
      <c r="M38" s="89"/>
      <c r="N38" s="90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6"/>
  <dimension ref="A1:N38"/>
  <sheetViews>
    <sheetView workbookViewId="0">
      <selection sqref="A1:N38"/>
    </sheetView>
  </sheetViews>
  <sheetFormatPr baseColWidth="10" defaultRowHeight="15"/>
  <cols>
    <col min="1" max="1" width="5" customWidth="1"/>
    <col min="2" max="2" width="21.28515625" customWidth="1"/>
    <col min="3" max="3" width="23.425781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41201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 t="s">
        <v>196</v>
      </c>
      <c r="B6" s="19" t="s">
        <v>197</v>
      </c>
      <c r="C6" s="19" t="s">
        <v>35</v>
      </c>
      <c r="D6" s="19">
        <v>41201</v>
      </c>
      <c r="E6" s="19">
        <v>41203</v>
      </c>
      <c r="F6" s="20">
        <v>43393</v>
      </c>
      <c r="G6" s="21">
        <v>88000</v>
      </c>
      <c r="H6" s="54"/>
      <c r="I6" s="22"/>
      <c r="J6" s="22">
        <v>47122.5</v>
      </c>
      <c r="K6" s="22"/>
      <c r="L6" s="22"/>
      <c r="M6" s="22">
        <v>40877.5</v>
      </c>
      <c r="N6" s="23">
        <f>G6+I6</f>
        <v>88000</v>
      </c>
    </row>
    <row r="7" spans="1:14">
      <c r="A7" s="18" t="s">
        <v>64</v>
      </c>
      <c r="B7" s="19" t="s">
        <v>198</v>
      </c>
      <c r="C7" s="19" t="s">
        <v>199</v>
      </c>
      <c r="D7" s="19">
        <v>41201</v>
      </c>
      <c r="E7" s="19">
        <v>41202</v>
      </c>
      <c r="F7" s="20">
        <v>43394</v>
      </c>
      <c r="G7" s="21">
        <v>20500</v>
      </c>
      <c r="H7" s="19"/>
      <c r="I7" s="22"/>
      <c r="J7" s="22"/>
      <c r="K7" s="22">
        <v>20500</v>
      </c>
      <c r="L7" s="22"/>
      <c r="M7" s="22"/>
      <c r="N7" s="23">
        <f t="shared" ref="N7:N31" si="0">G7+I7</f>
        <v>20500</v>
      </c>
    </row>
    <row r="8" spans="1:14">
      <c r="A8" s="18" t="s">
        <v>48</v>
      </c>
      <c r="B8" s="19" t="s">
        <v>200</v>
      </c>
      <c r="C8" s="19" t="s">
        <v>199</v>
      </c>
      <c r="D8" s="19">
        <v>41201</v>
      </c>
      <c r="E8" s="19">
        <v>41202</v>
      </c>
      <c r="F8" s="20">
        <v>43395</v>
      </c>
      <c r="G8" s="21">
        <v>20500</v>
      </c>
      <c r="H8" s="20"/>
      <c r="I8" s="22"/>
      <c r="J8" s="22"/>
      <c r="K8" s="22">
        <v>20500</v>
      </c>
      <c r="L8" s="22"/>
      <c r="M8" s="22"/>
      <c r="N8" s="23">
        <f t="shared" si="0"/>
        <v>20500</v>
      </c>
    </row>
    <row r="9" spans="1:14">
      <c r="A9" s="18"/>
      <c r="B9" s="24" t="s">
        <v>201</v>
      </c>
      <c r="C9" s="56" t="s">
        <v>35</v>
      </c>
      <c r="D9" s="19">
        <v>41201</v>
      </c>
      <c r="E9" s="19">
        <v>41202</v>
      </c>
      <c r="F9" s="20">
        <v>43396</v>
      </c>
      <c r="G9" s="21">
        <v>51000</v>
      </c>
      <c r="H9" s="20"/>
      <c r="I9" s="25"/>
      <c r="J9" s="21"/>
      <c r="K9" s="21">
        <v>51000</v>
      </c>
      <c r="L9" s="21"/>
      <c r="M9" s="21"/>
      <c r="N9" s="23">
        <f t="shared" si="0"/>
        <v>51000</v>
      </c>
    </row>
    <row r="10" spans="1:14">
      <c r="A10" s="18"/>
      <c r="B10" s="24" t="s">
        <v>202</v>
      </c>
      <c r="C10" s="24"/>
      <c r="D10" s="19"/>
      <c r="E10" s="19"/>
      <c r="F10" s="20">
        <v>43397</v>
      </c>
      <c r="G10" s="21"/>
      <c r="H10" s="20" t="s">
        <v>36</v>
      </c>
      <c r="I10" s="25">
        <v>1600</v>
      </c>
      <c r="J10" s="21">
        <v>1600</v>
      </c>
      <c r="K10" s="21"/>
      <c r="L10" s="21"/>
      <c r="M10" s="21"/>
      <c r="N10" s="23">
        <f t="shared" si="0"/>
        <v>1600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181600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180000</v>
      </c>
      <c r="H31" s="38"/>
      <c r="I31" s="39">
        <f>SUM(I6:I30)</f>
        <v>1600</v>
      </c>
      <c r="J31" s="39">
        <f>SUM(J6:J30)</f>
        <v>48722.5</v>
      </c>
      <c r="K31" s="39">
        <f>SUM(K6:K30)</f>
        <v>92000</v>
      </c>
      <c r="L31" s="39">
        <f>SUM(L6:L30)</f>
        <v>0</v>
      </c>
      <c r="M31" s="39">
        <f>SUM(M6:M30)</f>
        <v>40877.5</v>
      </c>
      <c r="N31" s="23">
        <f t="shared" si="0"/>
        <v>181600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48725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48725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7"/>
  <dimension ref="A1:N38"/>
  <sheetViews>
    <sheetView workbookViewId="0"/>
  </sheetViews>
  <sheetFormatPr baseColWidth="10" defaultRowHeight="15"/>
  <cols>
    <col min="1" max="1" width="5" customWidth="1"/>
    <col min="2" max="2" width="21.28515625" customWidth="1"/>
    <col min="3" max="3" width="23.425781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37</v>
      </c>
      <c r="E3" s="11"/>
      <c r="F3" s="11"/>
      <c r="G3" s="12"/>
      <c r="H3" s="5"/>
      <c r="I3" s="1"/>
      <c r="J3" s="13"/>
      <c r="K3" s="14">
        <v>41201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192</v>
      </c>
      <c r="C6" s="19" t="s">
        <v>38</v>
      </c>
      <c r="D6" s="19">
        <v>41199</v>
      </c>
      <c r="E6" s="19">
        <v>41201</v>
      </c>
      <c r="F6" s="20">
        <v>43389</v>
      </c>
      <c r="G6" s="21">
        <v>32000</v>
      </c>
      <c r="H6" s="54"/>
      <c r="I6" s="22"/>
      <c r="J6" s="22">
        <v>32000</v>
      </c>
      <c r="K6" s="22"/>
      <c r="L6" s="22"/>
      <c r="M6" s="22"/>
      <c r="N6" s="23">
        <f>G6+I6</f>
        <v>32000</v>
      </c>
    </row>
    <row r="7" spans="1:14">
      <c r="A7" s="18"/>
      <c r="B7" s="19" t="s">
        <v>192</v>
      </c>
      <c r="C7" s="19" t="s">
        <v>38</v>
      </c>
      <c r="D7" s="19">
        <v>41199</v>
      </c>
      <c r="E7" s="19">
        <v>41201</v>
      </c>
      <c r="F7" s="20">
        <v>43390</v>
      </c>
      <c r="G7" s="21">
        <v>32000</v>
      </c>
      <c r="H7" s="19"/>
      <c r="I7" s="22"/>
      <c r="J7" s="22"/>
      <c r="K7" s="22">
        <v>32000</v>
      </c>
      <c r="L7" s="22"/>
      <c r="M7" s="22"/>
      <c r="N7" s="23">
        <f t="shared" ref="N7:N31" si="0">G7+I7</f>
        <v>32000</v>
      </c>
    </row>
    <row r="8" spans="1:14">
      <c r="A8" s="18"/>
      <c r="B8" s="19" t="s">
        <v>193</v>
      </c>
      <c r="C8" s="19" t="s">
        <v>38</v>
      </c>
      <c r="D8" s="19"/>
      <c r="E8" s="19"/>
      <c r="F8" s="20">
        <v>43391</v>
      </c>
      <c r="G8" s="21"/>
      <c r="H8" s="20" t="s">
        <v>47</v>
      </c>
      <c r="I8" s="22">
        <v>2500</v>
      </c>
      <c r="J8" s="22">
        <v>2500</v>
      </c>
      <c r="K8" s="22"/>
      <c r="L8" s="22"/>
      <c r="M8" s="22"/>
      <c r="N8" s="23">
        <f t="shared" si="0"/>
        <v>2500</v>
      </c>
    </row>
    <row r="9" spans="1:14">
      <c r="A9" s="18"/>
      <c r="B9" s="24" t="s">
        <v>194</v>
      </c>
      <c r="C9" s="56" t="s">
        <v>195</v>
      </c>
      <c r="D9" s="19">
        <v>41201</v>
      </c>
      <c r="E9" s="19">
        <v>41202</v>
      </c>
      <c r="F9" s="20">
        <v>43392</v>
      </c>
      <c r="G9" s="21">
        <v>17000</v>
      </c>
      <c r="H9" s="20"/>
      <c r="I9" s="25"/>
      <c r="J9" s="21">
        <v>7000</v>
      </c>
      <c r="K9" s="21"/>
      <c r="L9" s="21"/>
      <c r="M9" s="21">
        <v>10000</v>
      </c>
      <c r="N9" s="23">
        <f t="shared" si="0"/>
        <v>17000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83500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81000</v>
      </c>
      <c r="H31" s="38"/>
      <c r="I31" s="39">
        <f>SUM(I6:I30)</f>
        <v>2500</v>
      </c>
      <c r="J31" s="39">
        <f>SUM(J6:J30)</f>
        <v>41500</v>
      </c>
      <c r="K31" s="39">
        <f>SUM(K6:K30)</f>
        <v>32000</v>
      </c>
      <c r="L31" s="39">
        <f>SUM(L6:L30)</f>
        <v>0</v>
      </c>
      <c r="M31" s="39">
        <f>SUM(M6:M30)</f>
        <v>10000</v>
      </c>
      <c r="N31" s="23">
        <f t="shared" si="0"/>
        <v>83500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1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490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41500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41990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8"/>
  <dimension ref="A1:N38"/>
  <sheetViews>
    <sheetView workbookViewId="0">
      <selection activeCell="B25" sqref="B25"/>
    </sheetView>
  </sheetViews>
  <sheetFormatPr baseColWidth="10" defaultRowHeight="15"/>
  <cols>
    <col min="1" max="1" width="5" customWidth="1"/>
    <col min="2" max="2" width="21.28515625" customWidth="1"/>
    <col min="3" max="3" width="23.425781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170</v>
      </c>
      <c r="E3" s="11"/>
      <c r="F3" s="11"/>
      <c r="G3" s="12"/>
      <c r="H3" s="5"/>
      <c r="I3" s="1"/>
      <c r="J3" s="13"/>
      <c r="K3" s="14">
        <v>41200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185</v>
      </c>
      <c r="C6" s="19" t="s">
        <v>186</v>
      </c>
      <c r="D6" s="19">
        <v>41200</v>
      </c>
      <c r="E6" s="19">
        <v>41201</v>
      </c>
      <c r="F6" s="20">
        <v>43382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>
      <c r="A7" s="18"/>
      <c r="B7" s="19" t="s">
        <v>175</v>
      </c>
      <c r="C7" s="19" t="s">
        <v>187</v>
      </c>
      <c r="D7" s="19">
        <v>41200</v>
      </c>
      <c r="E7" s="19">
        <v>41201</v>
      </c>
      <c r="F7" s="20">
        <v>43383</v>
      </c>
      <c r="G7" s="21">
        <v>39000</v>
      </c>
      <c r="H7" s="19"/>
      <c r="I7" s="22"/>
      <c r="J7" s="22"/>
      <c r="K7" s="22">
        <v>39000</v>
      </c>
      <c r="L7" s="22"/>
      <c r="M7" s="22"/>
      <c r="N7" s="23">
        <f t="shared" ref="N7:N31" si="0">G7+I7</f>
        <v>39000</v>
      </c>
    </row>
    <row r="8" spans="1:14">
      <c r="A8" s="18"/>
      <c r="B8" s="19" t="s">
        <v>139</v>
      </c>
      <c r="C8" s="19" t="s">
        <v>188</v>
      </c>
      <c r="D8" s="19">
        <v>41200</v>
      </c>
      <c r="E8" s="19">
        <v>41201</v>
      </c>
      <c r="F8" s="20">
        <v>43384</v>
      </c>
      <c r="G8" s="21">
        <v>19500</v>
      </c>
      <c r="H8" s="20"/>
      <c r="I8" s="22"/>
      <c r="J8" s="22"/>
      <c r="K8" s="22">
        <v>19500</v>
      </c>
      <c r="L8" s="22"/>
      <c r="M8" s="22"/>
      <c r="N8" s="23">
        <f t="shared" si="0"/>
        <v>19500</v>
      </c>
    </row>
    <row r="9" spans="1:14">
      <c r="A9" s="18"/>
      <c r="B9" s="24" t="s">
        <v>189</v>
      </c>
      <c r="C9" s="56" t="s">
        <v>35</v>
      </c>
      <c r="D9" s="19">
        <v>41200</v>
      </c>
      <c r="E9" s="19">
        <v>41201</v>
      </c>
      <c r="F9" s="20">
        <v>43385</v>
      </c>
      <c r="G9" s="21">
        <v>47040</v>
      </c>
      <c r="H9" s="20"/>
      <c r="I9" s="25"/>
      <c r="J9" s="21"/>
      <c r="K9" s="21">
        <v>47040</v>
      </c>
      <c r="L9" s="21"/>
      <c r="M9" s="21"/>
      <c r="N9" s="23">
        <f t="shared" si="0"/>
        <v>47040</v>
      </c>
    </row>
    <row r="10" spans="1:14">
      <c r="A10" s="18"/>
      <c r="B10" s="24" t="s">
        <v>190</v>
      </c>
      <c r="C10" s="24" t="s">
        <v>35</v>
      </c>
      <c r="D10" s="19">
        <v>41200</v>
      </c>
      <c r="E10" s="19">
        <v>41201</v>
      </c>
      <c r="F10" s="20">
        <v>43386</v>
      </c>
      <c r="G10" s="21">
        <v>17000</v>
      </c>
      <c r="H10" s="20"/>
      <c r="I10" s="25"/>
      <c r="J10" s="21">
        <v>17000</v>
      </c>
      <c r="K10" s="21"/>
      <c r="L10" s="21"/>
      <c r="M10" s="21"/>
      <c r="N10" s="23">
        <f t="shared" si="0"/>
        <v>17000</v>
      </c>
    </row>
    <row r="11" spans="1:14">
      <c r="A11" s="18"/>
      <c r="B11" s="24" t="s">
        <v>191</v>
      </c>
      <c r="C11" s="24" t="s">
        <v>38</v>
      </c>
      <c r="D11" s="19">
        <v>41199</v>
      </c>
      <c r="E11" s="19">
        <v>41201</v>
      </c>
      <c r="F11" s="20">
        <v>43387</v>
      </c>
      <c r="G11" s="21">
        <v>44800</v>
      </c>
      <c r="H11" s="20"/>
      <c r="I11" s="25"/>
      <c r="J11" s="21"/>
      <c r="K11" s="21">
        <v>44800</v>
      </c>
      <c r="L11" s="21"/>
      <c r="M11" s="21"/>
      <c r="N11" s="23">
        <f t="shared" si="0"/>
        <v>44800</v>
      </c>
    </row>
    <row r="12" spans="1:14">
      <c r="A12" s="18"/>
      <c r="B12" s="24" t="s">
        <v>191</v>
      </c>
      <c r="C12" s="24" t="s">
        <v>38</v>
      </c>
      <c r="D12" s="19">
        <v>41199</v>
      </c>
      <c r="E12" s="19">
        <v>41201</v>
      </c>
      <c r="F12" s="20">
        <v>43387</v>
      </c>
      <c r="G12" s="21">
        <v>44800</v>
      </c>
      <c r="H12" s="21"/>
      <c r="I12" s="25"/>
      <c r="J12" s="25"/>
      <c r="K12" s="21">
        <v>44800</v>
      </c>
      <c r="L12" s="21"/>
      <c r="M12" s="21"/>
      <c r="N12" s="23">
        <f t="shared" si="0"/>
        <v>44800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229140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229140</v>
      </c>
      <c r="H31" s="38"/>
      <c r="I31" s="39">
        <f>SUM(I6:I30)</f>
        <v>0</v>
      </c>
      <c r="J31" s="39">
        <f>SUM(J6:J30)</f>
        <v>17000</v>
      </c>
      <c r="K31" s="39">
        <f>SUM(K6:K30)</f>
        <v>212140</v>
      </c>
      <c r="L31" s="39">
        <f>SUM(L6:L30)</f>
        <v>0</v>
      </c>
      <c r="M31" s="39">
        <f>SUM(M6:M30)</f>
        <v>0</v>
      </c>
      <c r="N31" s="23">
        <f t="shared" si="0"/>
        <v>229140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17000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17000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9"/>
  <dimension ref="A1:N38"/>
  <sheetViews>
    <sheetView workbookViewId="0">
      <selection sqref="A1:XFD1048576"/>
    </sheetView>
  </sheetViews>
  <sheetFormatPr baseColWidth="10" defaultRowHeight="15"/>
  <cols>
    <col min="1" max="1" width="5" customWidth="1"/>
    <col min="2" max="3" width="21.28515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41200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 t="s">
        <v>183</v>
      </c>
      <c r="B6" s="19" t="s">
        <v>184</v>
      </c>
      <c r="C6" s="19" t="s">
        <v>38</v>
      </c>
      <c r="D6" s="19">
        <v>41198</v>
      </c>
      <c r="E6" s="19">
        <v>41200</v>
      </c>
      <c r="F6" s="20">
        <v>43380</v>
      </c>
      <c r="G6" s="21">
        <v>34000</v>
      </c>
      <c r="H6" s="54"/>
      <c r="I6" s="22"/>
      <c r="J6" s="22"/>
      <c r="K6" s="22">
        <v>34000</v>
      </c>
      <c r="L6" s="22"/>
      <c r="M6" s="22"/>
      <c r="N6" s="23">
        <f>G6+I6</f>
        <v>34000</v>
      </c>
    </row>
    <row r="7" spans="1:14">
      <c r="A7" s="18"/>
      <c r="B7" s="19" t="s">
        <v>27</v>
      </c>
      <c r="C7" s="19"/>
      <c r="D7" s="19"/>
      <c r="E7" s="19"/>
      <c r="F7" s="20">
        <v>43381</v>
      </c>
      <c r="G7" s="21"/>
      <c r="H7" s="19" t="s">
        <v>36</v>
      </c>
      <c r="I7" s="22">
        <v>3800</v>
      </c>
      <c r="J7" s="22">
        <v>3800</v>
      </c>
      <c r="K7" s="22"/>
      <c r="L7" s="22"/>
      <c r="M7" s="22"/>
      <c r="N7" s="23">
        <f t="shared" ref="N7:N31" si="0">G7+I7</f>
        <v>3800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56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37800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34000</v>
      </c>
      <c r="H31" s="38"/>
      <c r="I31" s="39">
        <f>SUM(I6:I30)</f>
        <v>3800</v>
      </c>
      <c r="J31" s="39">
        <f>SUM(J6:J30)</f>
        <v>3800</v>
      </c>
      <c r="K31" s="39">
        <f>SUM(K6:K30)</f>
        <v>34000</v>
      </c>
      <c r="L31" s="39">
        <f>SUM(L6:L30)</f>
        <v>0</v>
      </c>
      <c r="M31" s="39">
        <f>SUM(M6:M30)</f>
        <v>0</v>
      </c>
      <c r="N31" s="23">
        <f t="shared" si="0"/>
        <v>37800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3800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3800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10"/>
  <dimension ref="A1:N38"/>
  <sheetViews>
    <sheetView workbookViewId="0">
      <selection sqref="A1:XFD1048576"/>
    </sheetView>
  </sheetViews>
  <sheetFormatPr baseColWidth="10" defaultRowHeight="15"/>
  <cols>
    <col min="1" max="1" width="5" customWidth="1"/>
    <col min="2" max="3" width="21.28515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41199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 t="s">
        <v>178</v>
      </c>
      <c r="B6" s="19" t="s">
        <v>179</v>
      </c>
      <c r="C6" s="19" t="s">
        <v>180</v>
      </c>
      <c r="D6" s="19">
        <v>41199</v>
      </c>
      <c r="E6" s="19">
        <v>41200</v>
      </c>
      <c r="F6" s="20">
        <v>43377</v>
      </c>
      <c r="G6" s="21">
        <v>26000</v>
      </c>
      <c r="H6" s="54"/>
      <c r="I6" s="22"/>
      <c r="J6" s="22"/>
      <c r="K6" s="22">
        <v>26000</v>
      </c>
      <c r="L6" s="22"/>
      <c r="M6" s="22"/>
      <c r="N6" s="23">
        <f>G6+I6</f>
        <v>26000</v>
      </c>
    </row>
    <row r="7" spans="1:14">
      <c r="A7" s="18" t="s">
        <v>90</v>
      </c>
      <c r="B7" s="19" t="s">
        <v>181</v>
      </c>
      <c r="C7" s="19" t="s">
        <v>182</v>
      </c>
      <c r="D7" s="19">
        <v>41199</v>
      </c>
      <c r="E7" s="19">
        <v>41200</v>
      </c>
      <c r="F7" s="20">
        <v>43378</v>
      </c>
      <c r="G7" s="21">
        <v>16660</v>
      </c>
      <c r="H7" s="19"/>
      <c r="I7" s="22"/>
      <c r="J7" s="22"/>
      <c r="K7" s="22">
        <v>16660</v>
      </c>
      <c r="L7" s="22"/>
      <c r="M7" s="22"/>
      <c r="N7" s="23">
        <f t="shared" ref="N7:N31" si="0">G7+I7</f>
        <v>16660</v>
      </c>
    </row>
    <row r="8" spans="1:14">
      <c r="A8" s="18"/>
      <c r="B8" s="19" t="s">
        <v>27</v>
      </c>
      <c r="C8" s="19"/>
      <c r="D8" s="19"/>
      <c r="E8" s="19"/>
      <c r="F8" s="20">
        <v>43379</v>
      </c>
      <c r="G8" s="21"/>
      <c r="H8" s="20" t="s">
        <v>36</v>
      </c>
      <c r="I8" s="22">
        <v>3500</v>
      </c>
      <c r="J8" s="22">
        <v>3500</v>
      </c>
      <c r="K8" s="22"/>
      <c r="L8" s="22"/>
      <c r="M8" s="22"/>
      <c r="N8" s="23">
        <f t="shared" si="0"/>
        <v>3500</v>
      </c>
    </row>
    <row r="9" spans="1:14">
      <c r="A9" s="18"/>
      <c r="B9" s="24"/>
      <c r="C9" s="56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46160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42660</v>
      </c>
      <c r="H31" s="38"/>
      <c r="I31" s="39">
        <f>SUM(I6:I30)</f>
        <v>3500</v>
      </c>
      <c r="J31" s="39">
        <f>SUM(J6:J30)</f>
        <v>3500</v>
      </c>
      <c r="K31" s="39">
        <f>SUM(K6:K30)</f>
        <v>42660</v>
      </c>
      <c r="L31" s="39">
        <f>SUM(L6:L30)</f>
        <v>0</v>
      </c>
      <c r="M31" s="39">
        <f>SUM(M6:M30)</f>
        <v>0</v>
      </c>
      <c r="N31" s="23">
        <f t="shared" si="0"/>
        <v>46160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3500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3500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topLeftCell="A16" workbookViewId="0">
      <selection activeCell="C38" sqref="C38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303</v>
      </c>
      <c r="E3" s="61"/>
      <c r="F3" s="61"/>
      <c r="G3" s="62"/>
      <c r="H3" s="1"/>
      <c r="I3" s="1"/>
      <c r="J3" s="13"/>
      <c r="K3" s="63">
        <v>41212</v>
      </c>
      <c r="L3" s="64"/>
      <c r="M3" s="65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294</v>
      </c>
      <c r="C6" s="19" t="s">
        <v>295</v>
      </c>
      <c r="D6" s="19">
        <v>41205</v>
      </c>
      <c r="E6" s="19">
        <v>41207</v>
      </c>
      <c r="F6" s="20">
        <v>43484</v>
      </c>
      <c r="G6" s="21">
        <v>382200</v>
      </c>
      <c r="H6" s="54"/>
      <c r="I6" s="22"/>
      <c r="J6" s="22"/>
      <c r="K6" s="22"/>
      <c r="L6" s="22">
        <v>382200</v>
      </c>
      <c r="M6" s="22"/>
      <c r="N6" s="23">
        <f>G6+I6</f>
        <v>382200</v>
      </c>
    </row>
    <row r="7" spans="1:14">
      <c r="A7" s="18"/>
      <c r="B7" s="19" t="s">
        <v>296</v>
      </c>
      <c r="C7" s="19" t="s">
        <v>35</v>
      </c>
      <c r="D7" s="19">
        <v>41212</v>
      </c>
      <c r="E7" s="19">
        <v>41213</v>
      </c>
      <c r="F7" s="20">
        <v>43485</v>
      </c>
      <c r="G7" s="21">
        <v>34000</v>
      </c>
      <c r="H7" s="20"/>
      <c r="I7" s="22"/>
      <c r="J7" s="22">
        <v>19000</v>
      </c>
      <c r="K7" s="22">
        <v>15000</v>
      </c>
      <c r="L7" s="22"/>
      <c r="M7" s="22"/>
      <c r="N7" s="23">
        <f t="shared" ref="N7:N31" si="0">G7+I7</f>
        <v>34000</v>
      </c>
    </row>
    <row r="8" spans="1:14">
      <c r="A8" s="18"/>
      <c r="B8" s="19" t="s">
        <v>297</v>
      </c>
      <c r="C8" s="19" t="s">
        <v>156</v>
      </c>
      <c r="D8" s="19">
        <v>41205</v>
      </c>
      <c r="E8" s="19">
        <v>41207</v>
      </c>
      <c r="F8" s="20">
        <v>43486</v>
      </c>
      <c r="G8" s="21">
        <v>52920</v>
      </c>
      <c r="H8" s="20"/>
      <c r="I8" s="22"/>
      <c r="J8" s="22"/>
      <c r="K8" s="22"/>
      <c r="L8" s="22">
        <v>52920</v>
      </c>
      <c r="M8" s="22"/>
      <c r="N8" s="23">
        <f t="shared" si="0"/>
        <v>52920</v>
      </c>
    </row>
    <row r="9" spans="1:14">
      <c r="A9" s="18"/>
      <c r="B9" s="24" t="s">
        <v>298</v>
      </c>
      <c r="C9" s="24" t="s">
        <v>169</v>
      </c>
      <c r="D9" s="19">
        <v>41208</v>
      </c>
      <c r="E9" s="19">
        <v>41210</v>
      </c>
      <c r="F9" s="20">
        <v>43487</v>
      </c>
      <c r="G9" s="21">
        <v>46432.4</v>
      </c>
      <c r="H9" s="20"/>
      <c r="I9" s="25"/>
      <c r="J9" s="21"/>
      <c r="K9" s="21"/>
      <c r="L9" s="21">
        <v>46432.4</v>
      </c>
      <c r="M9" s="21"/>
      <c r="N9" s="23">
        <f t="shared" si="0"/>
        <v>46432.4</v>
      </c>
    </row>
    <row r="10" spans="1:14">
      <c r="A10" s="18"/>
      <c r="B10" s="24" t="s">
        <v>299</v>
      </c>
      <c r="C10" s="24" t="s">
        <v>295</v>
      </c>
      <c r="D10" s="19">
        <v>41208</v>
      </c>
      <c r="E10" s="19">
        <v>41210</v>
      </c>
      <c r="F10" s="20">
        <v>43488</v>
      </c>
      <c r="G10" s="21">
        <v>53900</v>
      </c>
      <c r="H10" s="20"/>
      <c r="I10" s="25"/>
      <c r="J10" s="21"/>
      <c r="K10" s="21"/>
      <c r="L10" s="21">
        <v>43900</v>
      </c>
      <c r="M10" s="21"/>
      <c r="N10" s="23">
        <f t="shared" si="0"/>
        <v>53900</v>
      </c>
    </row>
    <row r="11" spans="1:14">
      <c r="A11" s="18"/>
      <c r="B11" s="24" t="s">
        <v>300</v>
      </c>
      <c r="C11" s="24" t="s">
        <v>159</v>
      </c>
      <c r="D11" s="19">
        <v>41206</v>
      </c>
      <c r="E11" s="19">
        <v>41208</v>
      </c>
      <c r="F11" s="20">
        <v>43489</v>
      </c>
      <c r="G11" s="21">
        <v>211680</v>
      </c>
      <c r="H11" s="20"/>
      <c r="I11" s="25"/>
      <c r="J11" s="21"/>
      <c r="K11" s="21"/>
      <c r="L11" s="21">
        <v>211680</v>
      </c>
      <c r="M11" s="21"/>
      <c r="N11" s="23">
        <f t="shared" si="0"/>
        <v>211680</v>
      </c>
    </row>
    <row r="12" spans="1:14">
      <c r="A12" s="18" t="s">
        <v>100</v>
      </c>
      <c r="B12" s="24" t="s">
        <v>301</v>
      </c>
      <c r="C12" s="24" t="s">
        <v>35</v>
      </c>
      <c r="D12" s="19">
        <v>41212</v>
      </c>
      <c r="E12" s="19">
        <v>41214</v>
      </c>
      <c r="F12" s="20">
        <v>43490</v>
      </c>
      <c r="G12" s="21">
        <v>58800</v>
      </c>
      <c r="H12" s="21"/>
      <c r="I12" s="25"/>
      <c r="J12" s="25"/>
      <c r="K12" s="21">
        <v>58800</v>
      </c>
      <c r="L12" s="21"/>
      <c r="M12" s="21"/>
      <c r="N12" s="23">
        <f t="shared" si="0"/>
        <v>58800</v>
      </c>
    </row>
    <row r="13" spans="1:14">
      <c r="A13" s="18" t="s">
        <v>88</v>
      </c>
      <c r="B13" s="24" t="s">
        <v>302</v>
      </c>
      <c r="C13" s="24" t="s">
        <v>35</v>
      </c>
      <c r="D13" s="19">
        <v>41212</v>
      </c>
      <c r="E13" s="19">
        <v>41213</v>
      </c>
      <c r="F13" s="20">
        <v>43491</v>
      </c>
      <c r="G13" s="21">
        <v>44100</v>
      </c>
      <c r="H13" s="21"/>
      <c r="I13" s="25"/>
      <c r="J13" s="25"/>
      <c r="K13" s="21">
        <v>44100</v>
      </c>
      <c r="L13" s="21"/>
      <c r="M13" s="21"/>
      <c r="N13" s="23">
        <f t="shared" si="0"/>
        <v>44100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884032.4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884032.4</v>
      </c>
      <c r="H31" s="21"/>
      <c r="I31" s="39">
        <f>SUM(I6:I30)</f>
        <v>0</v>
      </c>
      <c r="J31" s="39">
        <f>SUM(J6:J30)</f>
        <v>19000</v>
      </c>
      <c r="K31" s="39">
        <f>SUM(K6:K30)</f>
        <v>117900</v>
      </c>
      <c r="L31" s="39">
        <f>SUM(L6:L30)</f>
        <v>737132.4</v>
      </c>
      <c r="M31" s="39">
        <f>SUM(M6:M30)</f>
        <v>0</v>
      </c>
      <c r="N31" s="23">
        <f t="shared" si="0"/>
        <v>884032.4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19000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19000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1"/>
  <dimension ref="A1:N38"/>
  <sheetViews>
    <sheetView workbookViewId="0">
      <selection sqref="A1:N38"/>
    </sheetView>
  </sheetViews>
  <sheetFormatPr baseColWidth="10" defaultRowHeight="15"/>
  <cols>
    <col min="1" max="1" width="5" customWidth="1"/>
    <col min="2" max="3" width="21.28515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37</v>
      </c>
      <c r="E3" s="11"/>
      <c r="F3" s="11"/>
      <c r="G3" s="12"/>
      <c r="H3" s="5"/>
      <c r="I3" s="1"/>
      <c r="J3" s="13"/>
      <c r="K3" s="14">
        <v>41199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39</v>
      </c>
      <c r="C6" s="19" t="s">
        <v>38</v>
      </c>
      <c r="D6" s="19">
        <v>41197</v>
      </c>
      <c r="E6" s="19">
        <v>41199</v>
      </c>
      <c r="F6" s="20">
        <v>43372</v>
      </c>
      <c r="G6" s="21">
        <v>34000</v>
      </c>
      <c r="H6" s="54"/>
      <c r="I6" s="22"/>
      <c r="J6" s="22"/>
      <c r="K6" s="22">
        <v>34000</v>
      </c>
      <c r="L6" s="22"/>
      <c r="M6" s="22"/>
      <c r="N6" s="23">
        <f>G6+I6</f>
        <v>34000</v>
      </c>
    </row>
    <row r="7" spans="1:14">
      <c r="A7" s="18"/>
      <c r="B7" s="19" t="s">
        <v>173</v>
      </c>
      <c r="C7" s="19" t="s">
        <v>35</v>
      </c>
      <c r="D7" s="19">
        <v>41198</v>
      </c>
      <c r="E7" s="19">
        <v>41200</v>
      </c>
      <c r="F7" s="20">
        <v>43373</v>
      </c>
      <c r="G7" s="21">
        <v>45080</v>
      </c>
      <c r="H7" s="19"/>
      <c r="I7" s="22"/>
      <c r="J7" s="22"/>
      <c r="K7" s="22">
        <v>45080</v>
      </c>
      <c r="L7" s="22"/>
      <c r="M7" s="22"/>
      <c r="N7" s="23">
        <f t="shared" ref="N7:N31" si="0">G7+I7</f>
        <v>45080</v>
      </c>
    </row>
    <row r="8" spans="1:14">
      <c r="A8" s="18"/>
      <c r="B8" s="19" t="s">
        <v>174</v>
      </c>
      <c r="C8" s="19" t="s">
        <v>149</v>
      </c>
      <c r="D8" s="19">
        <v>41190</v>
      </c>
      <c r="E8" s="19">
        <v>41192</v>
      </c>
      <c r="F8" s="20">
        <v>43374</v>
      </c>
      <c r="G8" s="21">
        <v>45276</v>
      </c>
      <c r="H8" s="20"/>
      <c r="I8" s="22"/>
      <c r="J8" s="22"/>
      <c r="K8" s="22"/>
      <c r="L8" s="22"/>
      <c r="M8" s="22">
        <v>45276</v>
      </c>
      <c r="N8" s="23">
        <f t="shared" si="0"/>
        <v>45276</v>
      </c>
    </row>
    <row r="9" spans="1:14">
      <c r="A9" s="18"/>
      <c r="B9" s="24" t="s">
        <v>175</v>
      </c>
      <c r="C9" s="56" t="s">
        <v>149</v>
      </c>
      <c r="D9" s="19">
        <v>41196</v>
      </c>
      <c r="E9" s="19">
        <v>41198</v>
      </c>
      <c r="F9" s="20">
        <v>43374</v>
      </c>
      <c r="G9" s="21">
        <v>45080</v>
      </c>
      <c r="H9" s="20"/>
      <c r="I9" s="25"/>
      <c r="J9" s="21"/>
      <c r="K9" s="21"/>
      <c r="L9" s="21"/>
      <c r="M9" s="21">
        <v>45080</v>
      </c>
      <c r="N9" s="23">
        <f t="shared" si="0"/>
        <v>45080</v>
      </c>
    </row>
    <row r="10" spans="1:14">
      <c r="A10" s="18"/>
      <c r="B10" s="24" t="s">
        <v>176</v>
      </c>
      <c r="C10" s="24" t="s">
        <v>35</v>
      </c>
      <c r="D10" s="19">
        <v>41199</v>
      </c>
      <c r="E10" s="19">
        <v>41202</v>
      </c>
      <c r="F10" s="20">
        <v>43375</v>
      </c>
      <c r="G10" s="21">
        <v>80850</v>
      </c>
      <c r="H10" s="20"/>
      <c r="I10" s="25"/>
      <c r="J10" s="21">
        <v>80850</v>
      </c>
      <c r="K10" s="21"/>
      <c r="L10" s="21"/>
      <c r="M10" s="21"/>
      <c r="N10" s="23">
        <f t="shared" si="0"/>
        <v>80850</v>
      </c>
    </row>
    <row r="11" spans="1:14">
      <c r="A11" s="18"/>
      <c r="B11" s="24" t="s">
        <v>177</v>
      </c>
      <c r="C11" s="24" t="s">
        <v>35</v>
      </c>
      <c r="D11" s="19">
        <v>41200</v>
      </c>
      <c r="E11" s="19">
        <v>41213</v>
      </c>
      <c r="F11" s="20">
        <v>43376</v>
      </c>
      <c r="G11" s="21">
        <v>195000</v>
      </c>
      <c r="H11" s="20"/>
      <c r="I11" s="25"/>
      <c r="J11" s="21"/>
      <c r="K11" s="21">
        <v>195000</v>
      </c>
      <c r="L11" s="21"/>
      <c r="M11" s="21"/>
      <c r="N11" s="23">
        <f t="shared" si="0"/>
        <v>195000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445286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445286</v>
      </c>
      <c r="H31" s="38"/>
      <c r="I31" s="39">
        <f>SUM(I6:I30)</f>
        <v>0</v>
      </c>
      <c r="J31" s="39">
        <f>SUM(J6:J30)</f>
        <v>80850</v>
      </c>
      <c r="K31" s="39">
        <f>SUM(K6:K30)</f>
        <v>274080</v>
      </c>
      <c r="L31" s="39">
        <f>SUM(L6:L30)</f>
        <v>0</v>
      </c>
      <c r="M31" s="39">
        <f>SUM(M6:M30)</f>
        <v>90356</v>
      </c>
      <c r="N31" s="23">
        <f t="shared" si="0"/>
        <v>445286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165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80850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/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80850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12"/>
  <dimension ref="A1:N38"/>
  <sheetViews>
    <sheetView workbookViewId="0">
      <selection activeCell="B19" sqref="B19"/>
    </sheetView>
  </sheetViews>
  <sheetFormatPr baseColWidth="10" defaultRowHeight="15"/>
  <cols>
    <col min="1" max="1" width="5" customWidth="1"/>
    <col min="2" max="3" width="21.28515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170</v>
      </c>
      <c r="E3" s="11"/>
      <c r="F3" s="11"/>
      <c r="G3" s="12"/>
      <c r="H3" s="5"/>
      <c r="I3" s="1"/>
      <c r="J3" s="13"/>
      <c r="K3" s="14">
        <v>41198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171</v>
      </c>
      <c r="C6" s="19" t="s">
        <v>35</v>
      </c>
      <c r="D6" s="19">
        <v>41198</v>
      </c>
      <c r="E6" s="19">
        <v>41200</v>
      </c>
      <c r="F6" s="20">
        <v>43370</v>
      </c>
      <c r="G6" s="21">
        <v>49000</v>
      </c>
      <c r="H6" s="54"/>
      <c r="I6" s="22"/>
      <c r="J6" s="22"/>
      <c r="K6" s="22">
        <v>49000</v>
      </c>
      <c r="L6" s="22"/>
      <c r="M6" s="22"/>
      <c r="N6" s="23">
        <f>G6+I6</f>
        <v>49000</v>
      </c>
    </row>
    <row r="7" spans="1:14">
      <c r="A7" s="18"/>
      <c r="B7" s="19" t="s">
        <v>170</v>
      </c>
      <c r="C7" s="19"/>
      <c r="D7" s="19"/>
      <c r="E7" s="19"/>
      <c r="F7" s="20">
        <v>43371</v>
      </c>
      <c r="G7" s="21"/>
      <c r="H7" s="19" t="s">
        <v>36</v>
      </c>
      <c r="I7" s="22">
        <v>800</v>
      </c>
      <c r="J7" s="22">
        <v>800</v>
      </c>
      <c r="K7" s="22"/>
      <c r="L7" s="22"/>
      <c r="M7" s="22"/>
      <c r="N7" s="23">
        <f t="shared" ref="N7:N31" si="0">G7+I7</f>
        <v>800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49800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49000</v>
      </c>
      <c r="H31" s="38"/>
      <c r="I31" s="39">
        <f>SUM(I6:I30)</f>
        <v>800</v>
      </c>
      <c r="J31" s="39">
        <f>SUM(J6:J30)</f>
        <v>800</v>
      </c>
      <c r="K31" s="39">
        <f>SUM(K6:K30)</f>
        <v>49000</v>
      </c>
      <c r="L31" s="39">
        <f>SUM(L6:L30)</f>
        <v>0</v>
      </c>
      <c r="M31" s="39">
        <f>SUM(M6:M30)</f>
        <v>0</v>
      </c>
      <c r="N31" s="23">
        <f t="shared" si="0"/>
        <v>49800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 t="s">
        <v>172</v>
      </c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800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800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13"/>
  <dimension ref="A1:N38"/>
  <sheetViews>
    <sheetView workbookViewId="0">
      <selection sqref="A1:N38"/>
    </sheetView>
  </sheetViews>
  <sheetFormatPr baseColWidth="10" defaultRowHeight="15"/>
  <cols>
    <col min="1" max="1" width="5" customWidth="1"/>
    <col min="2" max="3" width="21.28515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37</v>
      </c>
      <c r="E3" s="11"/>
      <c r="F3" s="11"/>
      <c r="G3" s="12"/>
      <c r="H3" s="5"/>
      <c r="I3" s="1"/>
      <c r="J3" s="13"/>
      <c r="K3" s="14">
        <v>41198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95</v>
      </c>
      <c r="C6" s="19" t="s">
        <v>161</v>
      </c>
      <c r="D6" s="19">
        <v>41192</v>
      </c>
      <c r="E6" s="19">
        <v>41194</v>
      </c>
      <c r="F6" s="20">
        <v>43364</v>
      </c>
      <c r="G6" s="21">
        <v>45080</v>
      </c>
      <c r="H6" s="54"/>
      <c r="I6" s="22"/>
      <c r="J6" s="22"/>
      <c r="K6" s="22"/>
      <c r="L6" s="22">
        <v>45080</v>
      </c>
      <c r="M6" s="22"/>
      <c r="N6" s="23">
        <f>G6+I6</f>
        <v>45080</v>
      </c>
    </row>
    <row r="7" spans="1:14">
      <c r="A7" s="18"/>
      <c r="B7" s="19" t="s">
        <v>162</v>
      </c>
      <c r="C7" s="19" t="s">
        <v>163</v>
      </c>
      <c r="D7" s="19">
        <v>41188</v>
      </c>
      <c r="E7" s="19">
        <v>41191</v>
      </c>
      <c r="F7" s="20">
        <v>43365</v>
      </c>
      <c r="G7" s="21">
        <v>67620</v>
      </c>
      <c r="H7" s="19"/>
      <c r="I7" s="22"/>
      <c r="J7" s="22"/>
      <c r="K7" s="22"/>
      <c r="L7" s="22">
        <v>67620</v>
      </c>
      <c r="M7" s="22"/>
      <c r="N7" s="23">
        <f t="shared" ref="N7:N31" si="0">G7+I7</f>
        <v>67620</v>
      </c>
    </row>
    <row r="8" spans="1:14">
      <c r="A8" s="18"/>
      <c r="B8" s="19" t="s">
        <v>164</v>
      </c>
      <c r="C8" s="19" t="s">
        <v>163</v>
      </c>
      <c r="D8" s="19">
        <v>41194</v>
      </c>
      <c r="E8" s="19">
        <v>41195</v>
      </c>
      <c r="F8" s="20">
        <v>43366</v>
      </c>
      <c r="G8" s="21">
        <v>22540</v>
      </c>
      <c r="H8" s="20"/>
      <c r="I8" s="22"/>
      <c r="J8" s="22"/>
      <c r="K8" s="22"/>
      <c r="L8" s="22">
        <v>22540</v>
      </c>
      <c r="M8" s="22"/>
      <c r="N8" s="23">
        <f t="shared" si="0"/>
        <v>22540</v>
      </c>
    </row>
    <row r="9" spans="1:14">
      <c r="A9" s="18"/>
      <c r="B9" s="24" t="s">
        <v>165</v>
      </c>
      <c r="C9" s="24" t="s">
        <v>163</v>
      </c>
      <c r="D9" s="19">
        <v>41186</v>
      </c>
      <c r="E9" s="19">
        <v>41188</v>
      </c>
      <c r="F9" s="20">
        <v>43367</v>
      </c>
      <c r="G9" s="21">
        <v>45080</v>
      </c>
      <c r="H9" s="20"/>
      <c r="I9" s="25"/>
      <c r="J9" s="21"/>
      <c r="K9" s="21"/>
      <c r="L9" s="21">
        <v>45080</v>
      </c>
      <c r="M9" s="21"/>
      <c r="N9" s="23">
        <f t="shared" si="0"/>
        <v>45080</v>
      </c>
    </row>
    <row r="10" spans="1:14">
      <c r="A10" s="18"/>
      <c r="B10" s="24" t="s">
        <v>166</v>
      </c>
      <c r="C10" s="24" t="s">
        <v>167</v>
      </c>
      <c r="D10" s="19">
        <v>41184</v>
      </c>
      <c r="E10" s="19">
        <v>41186</v>
      </c>
      <c r="F10" s="20">
        <v>43368</v>
      </c>
      <c r="G10" s="21">
        <v>344960</v>
      </c>
      <c r="H10" s="20"/>
      <c r="I10" s="25"/>
      <c r="J10" s="21"/>
      <c r="K10" s="21"/>
      <c r="L10" s="21">
        <v>344960</v>
      </c>
      <c r="M10" s="21"/>
      <c r="N10" s="23">
        <f t="shared" si="0"/>
        <v>344960</v>
      </c>
    </row>
    <row r="11" spans="1:14">
      <c r="A11" s="18"/>
      <c r="B11" s="24" t="s">
        <v>168</v>
      </c>
      <c r="C11" s="24" t="s">
        <v>169</v>
      </c>
      <c r="D11" s="19">
        <v>41195</v>
      </c>
      <c r="E11" s="19">
        <v>41197</v>
      </c>
      <c r="F11" s="20">
        <v>43369</v>
      </c>
      <c r="G11" s="21">
        <v>46432.4</v>
      </c>
      <c r="H11" s="20"/>
      <c r="I11" s="25"/>
      <c r="J11" s="21"/>
      <c r="K11" s="21"/>
      <c r="L11" s="21">
        <v>46432.4</v>
      </c>
      <c r="M11" s="21"/>
      <c r="N11" s="23">
        <f t="shared" si="0"/>
        <v>46432.4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571712.4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571712.4</v>
      </c>
      <c r="H31" s="38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571712.4</v>
      </c>
      <c r="M31" s="39">
        <f>SUM(M6:M30)</f>
        <v>0</v>
      </c>
      <c r="N31" s="23">
        <f t="shared" si="0"/>
        <v>571712.4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14"/>
  <dimension ref="A1:N38"/>
  <sheetViews>
    <sheetView topLeftCell="A4" workbookViewId="0">
      <selection activeCell="M11" sqref="M11"/>
    </sheetView>
  </sheetViews>
  <sheetFormatPr baseColWidth="10" defaultRowHeight="15"/>
  <cols>
    <col min="1" max="1" width="5" customWidth="1"/>
    <col min="2" max="3" width="21.28515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41197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70</v>
      </c>
      <c r="B6" s="19" t="s">
        <v>152</v>
      </c>
      <c r="C6" s="19" t="s">
        <v>35</v>
      </c>
      <c r="D6" s="19">
        <v>41197</v>
      </c>
      <c r="E6" s="19">
        <v>41198</v>
      </c>
      <c r="F6" s="20">
        <v>43358</v>
      </c>
      <c r="G6" s="21">
        <v>22540</v>
      </c>
      <c r="H6" s="54"/>
      <c r="I6" s="22"/>
      <c r="J6" s="22"/>
      <c r="K6" s="22">
        <v>22540</v>
      </c>
      <c r="L6" s="22"/>
      <c r="M6" s="22"/>
      <c r="N6" s="23">
        <f>G6+I6</f>
        <v>22540</v>
      </c>
    </row>
    <row r="7" spans="1:14">
      <c r="A7" s="18"/>
      <c r="B7" s="19" t="s">
        <v>153</v>
      </c>
      <c r="C7" s="19" t="s">
        <v>154</v>
      </c>
      <c r="D7" s="19">
        <v>41194</v>
      </c>
      <c r="E7" s="19">
        <v>41196</v>
      </c>
      <c r="F7" s="20">
        <v>43359</v>
      </c>
      <c r="G7" s="21">
        <v>45080</v>
      </c>
      <c r="H7" s="19"/>
      <c r="I7" s="22"/>
      <c r="J7" s="22"/>
      <c r="K7" s="22"/>
      <c r="L7" s="22">
        <v>45080</v>
      </c>
      <c r="M7" s="22"/>
      <c r="N7" s="23">
        <f t="shared" ref="N7:N31" si="0">G7+I7</f>
        <v>45080</v>
      </c>
    </row>
    <row r="8" spans="1:14">
      <c r="A8" s="18"/>
      <c r="B8" s="19" t="s">
        <v>155</v>
      </c>
      <c r="C8" s="19" t="s">
        <v>156</v>
      </c>
      <c r="D8" s="19">
        <v>41179</v>
      </c>
      <c r="E8" s="19">
        <v>41182</v>
      </c>
      <c r="F8" s="20">
        <v>43360</v>
      </c>
      <c r="G8" s="21">
        <v>79380</v>
      </c>
      <c r="H8" s="20"/>
      <c r="I8" s="22"/>
      <c r="J8" s="22"/>
      <c r="K8" s="22"/>
      <c r="L8" s="22">
        <v>79380</v>
      </c>
      <c r="M8" s="22"/>
      <c r="N8" s="23">
        <f t="shared" si="0"/>
        <v>79380</v>
      </c>
    </row>
    <row r="9" spans="1:14">
      <c r="A9" s="18"/>
      <c r="B9" s="24" t="s">
        <v>157</v>
      </c>
      <c r="C9" s="24" t="s">
        <v>156</v>
      </c>
      <c r="D9" s="19">
        <v>41188</v>
      </c>
      <c r="E9" s="19">
        <v>41190</v>
      </c>
      <c r="F9" s="20">
        <v>43361</v>
      </c>
      <c r="G9" s="21">
        <v>52920</v>
      </c>
      <c r="H9" s="20"/>
      <c r="I9" s="25"/>
      <c r="J9" s="21"/>
      <c r="K9" s="21"/>
      <c r="L9" s="21">
        <v>52920</v>
      </c>
      <c r="M9" s="21"/>
      <c r="N9" s="23">
        <f t="shared" si="0"/>
        <v>52920</v>
      </c>
    </row>
    <row r="10" spans="1:14">
      <c r="A10" s="18"/>
      <c r="B10" s="24" t="s">
        <v>158</v>
      </c>
      <c r="C10" s="24" t="s">
        <v>159</v>
      </c>
      <c r="D10" s="19">
        <v>41187</v>
      </c>
      <c r="E10" s="19">
        <v>41189</v>
      </c>
      <c r="F10" s="20">
        <v>43362</v>
      </c>
      <c r="G10" s="21">
        <v>39200</v>
      </c>
      <c r="H10" s="20"/>
      <c r="I10" s="25"/>
      <c r="J10" s="21"/>
      <c r="K10" s="21"/>
      <c r="L10" s="21">
        <v>39200</v>
      </c>
      <c r="M10" s="21"/>
      <c r="N10" s="23">
        <f t="shared" si="0"/>
        <v>39200</v>
      </c>
    </row>
    <row r="11" spans="1:14">
      <c r="A11" s="18"/>
      <c r="B11" s="24" t="s">
        <v>160</v>
      </c>
      <c r="C11" s="24" t="s">
        <v>159</v>
      </c>
      <c r="D11" s="19">
        <v>41188</v>
      </c>
      <c r="E11" s="19">
        <v>41189</v>
      </c>
      <c r="F11" s="20">
        <v>43363</v>
      </c>
      <c r="G11" s="21">
        <v>17640</v>
      </c>
      <c r="H11" s="20"/>
      <c r="I11" s="25"/>
      <c r="J11" s="21"/>
      <c r="K11" s="21"/>
      <c r="L11" s="21">
        <v>17640</v>
      </c>
      <c r="M11" s="21"/>
      <c r="N11" s="23">
        <f t="shared" si="0"/>
        <v>17640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256760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256760</v>
      </c>
      <c r="H31" s="38"/>
      <c r="I31" s="39">
        <f>SUM(I6:I30)</f>
        <v>0</v>
      </c>
      <c r="J31" s="39">
        <f>SUM(J6:J30)</f>
        <v>0</v>
      </c>
      <c r="K31" s="39">
        <f>SUM(K6:K30)</f>
        <v>22540</v>
      </c>
      <c r="L31" s="39">
        <f>SUM(L6:L30)</f>
        <v>234220</v>
      </c>
      <c r="M31" s="39">
        <f>SUM(M6:M30)</f>
        <v>0</v>
      </c>
      <c r="N31" s="23">
        <f t="shared" si="0"/>
        <v>256760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15"/>
  <dimension ref="A1:N38"/>
  <sheetViews>
    <sheetView workbookViewId="0">
      <selection activeCell="B24" sqref="B24"/>
    </sheetView>
  </sheetViews>
  <sheetFormatPr baseColWidth="10" defaultRowHeight="15"/>
  <cols>
    <col min="1" max="1" width="7.85546875" customWidth="1"/>
    <col min="2" max="2" width="23.710937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41197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70</v>
      </c>
      <c r="B6" s="19" t="s">
        <v>147</v>
      </c>
      <c r="C6" s="19" t="s">
        <v>35</v>
      </c>
      <c r="D6" s="19">
        <v>41196</v>
      </c>
      <c r="E6" s="19">
        <v>41197</v>
      </c>
      <c r="F6" s="20">
        <v>43354</v>
      </c>
      <c r="G6" s="21">
        <v>25000</v>
      </c>
      <c r="H6" s="54"/>
      <c r="I6" s="22"/>
      <c r="J6" s="22">
        <v>25000</v>
      </c>
      <c r="K6" s="22"/>
      <c r="L6" s="22"/>
      <c r="M6" s="22"/>
      <c r="N6" s="23">
        <f>G6+I6</f>
        <v>25000</v>
      </c>
    </row>
    <row r="7" spans="1:14">
      <c r="A7" s="18" t="s">
        <v>33</v>
      </c>
      <c r="B7" s="19" t="s">
        <v>148</v>
      </c>
      <c r="C7" s="19" t="s">
        <v>149</v>
      </c>
      <c r="D7" s="19">
        <v>41195</v>
      </c>
      <c r="E7" s="19">
        <v>41197</v>
      </c>
      <c r="F7" s="20">
        <v>43355</v>
      </c>
      <c r="G7" s="21">
        <v>45080</v>
      </c>
      <c r="H7" s="19"/>
      <c r="I7" s="22"/>
      <c r="J7" s="22"/>
      <c r="K7" s="22"/>
      <c r="L7" s="22"/>
      <c r="M7" s="22">
        <v>45080</v>
      </c>
      <c r="N7" s="23">
        <f t="shared" ref="N7:N31" si="0">G7+I7</f>
        <v>45080</v>
      </c>
    </row>
    <row r="8" spans="1:14">
      <c r="A8" s="18" t="s">
        <v>150</v>
      </c>
      <c r="B8" s="19" t="s">
        <v>151</v>
      </c>
      <c r="C8" s="19" t="s">
        <v>35</v>
      </c>
      <c r="D8" s="19">
        <v>41196</v>
      </c>
      <c r="E8" s="19">
        <v>41197</v>
      </c>
      <c r="F8" s="20">
        <v>43356</v>
      </c>
      <c r="G8" s="21">
        <v>17000</v>
      </c>
      <c r="H8" s="20"/>
      <c r="I8" s="22"/>
      <c r="J8" s="22"/>
      <c r="K8" s="22">
        <v>17000</v>
      </c>
      <c r="L8" s="22"/>
      <c r="M8" s="22"/>
      <c r="N8" s="23">
        <f t="shared" si="0"/>
        <v>17000</v>
      </c>
    </row>
    <row r="9" spans="1:14">
      <c r="A9" s="18"/>
      <c r="B9" s="24" t="s">
        <v>27</v>
      </c>
      <c r="C9" s="24"/>
      <c r="D9" s="19"/>
      <c r="E9" s="19"/>
      <c r="F9" s="20">
        <v>43357</v>
      </c>
      <c r="G9" s="21"/>
      <c r="H9" s="20" t="s">
        <v>36</v>
      </c>
      <c r="I9" s="25">
        <v>1800</v>
      </c>
      <c r="J9" s="21">
        <v>1800</v>
      </c>
      <c r="K9" s="21"/>
      <c r="L9" s="21"/>
      <c r="M9" s="21"/>
      <c r="N9" s="23">
        <f t="shared" si="0"/>
        <v>1800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88880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87080</v>
      </c>
      <c r="H31" s="38"/>
      <c r="I31" s="39">
        <f>SUM(I6:I30)</f>
        <v>1800</v>
      </c>
      <c r="J31" s="39">
        <f>SUM(J6:J30)</f>
        <v>26800</v>
      </c>
      <c r="K31" s="39">
        <f>SUM(K6:K30)</f>
        <v>17000</v>
      </c>
      <c r="L31" s="39">
        <f>SUM(L6:L30)</f>
        <v>0</v>
      </c>
      <c r="M31" s="39">
        <f>SUM(M6:M30)</f>
        <v>45080</v>
      </c>
      <c r="N31" s="23">
        <f t="shared" si="0"/>
        <v>88880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26800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26800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16"/>
  <dimension ref="A1:N38"/>
  <sheetViews>
    <sheetView workbookViewId="0">
      <selection activeCell="D34" sqref="D34"/>
    </sheetView>
  </sheetViews>
  <sheetFormatPr baseColWidth="10" defaultRowHeight="15"/>
  <cols>
    <col min="1" max="1" width="7.85546875" customWidth="1"/>
    <col min="2" max="2" width="22.2851562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41196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141</v>
      </c>
      <c r="C6" s="19" t="s">
        <v>35</v>
      </c>
      <c r="D6" s="19">
        <v>41196</v>
      </c>
      <c r="E6" s="19">
        <v>41197</v>
      </c>
      <c r="F6" s="20">
        <v>43347</v>
      </c>
      <c r="G6" s="21">
        <v>17000</v>
      </c>
      <c r="H6" s="54"/>
      <c r="I6" s="22"/>
      <c r="J6" s="22">
        <v>17000</v>
      </c>
      <c r="K6" s="22"/>
      <c r="L6" s="22"/>
      <c r="M6" s="22"/>
      <c r="N6" s="23">
        <f>G6+I6</f>
        <v>17000</v>
      </c>
    </row>
    <row r="7" spans="1:14">
      <c r="A7" s="18"/>
      <c r="B7" s="19" t="s">
        <v>142</v>
      </c>
      <c r="C7" s="19" t="s">
        <v>35</v>
      </c>
      <c r="D7" s="19">
        <v>41196</v>
      </c>
      <c r="E7" s="19">
        <v>41197</v>
      </c>
      <c r="F7" s="20">
        <v>43348</v>
      </c>
      <c r="G7" s="21">
        <v>17000</v>
      </c>
      <c r="H7" s="19"/>
      <c r="I7" s="22"/>
      <c r="J7" s="22">
        <v>17000</v>
      </c>
      <c r="K7" s="22"/>
      <c r="L7" s="22"/>
      <c r="M7" s="22"/>
      <c r="N7" s="23">
        <f t="shared" ref="N7:N31" si="0">G7+I7</f>
        <v>17000</v>
      </c>
    </row>
    <row r="8" spans="1:14">
      <c r="A8" s="18" t="s">
        <v>72</v>
      </c>
      <c r="B8" s="19" t="s">
        <v>143</v>
      </c>
      <c r="C8" s="19" t="s">
        <v>35</v>
      </c>
      <c r="D8" s="19">
        <v>41196</v>
      </c>
      <c r="E8" s="19">
        <v>41197</v>
      </c>
      <c r="F8" s="20">
        <v>43349</v>
      </c>
      <c r="G8" s="21">
        <v>17000</v>
      </c>
      <c r="H8" s="20"/>
      <c r="I8" s="22"/>
      <c r="J8" s="22">
        <v>17000</v>
      </c>
      <c r="K8" s="22"/>
      <c r="L8" s="22"/>
      <c r="M8" s="22"/>
      <c r="N8" s="23">
        <f t="shared" si="0"/>
        <v>17000</v>
      </c>
    </row>
    <row r="9" spans="1:14">
      <c r="A9" s="18" t="s">
        <v>100</v>
      </c>
      <c r="B9" s="24" t="s">
        <v>144</v>
      </c>
      <c r="C9" s="24" t="s">
        <v>35</v>
      </c>
      <c r="D9" s="19">
        <v>41196</v>
      </c>
      <c r="E9" s="19">
        <v>41197</v>
      </c>
      <c r="F9" s="20">
        <v>43350</v>
      </c>
      <c r="G9" s="21">
        <v>17000</v>
      </c>
      <c r="H9" s="20"/>
      <c r="I9" s="25"/>
      <c r="J9" s="21"/>
      <c r="K9" s="21">
        <v>17000</v>
      </c>
      <c r="L9" s="21"/>
      <c r="M9" s="21"/>
      <c r="N9" s="23">
        <f t="shared" si="0"/>
        <v>17000</v>
      </c>
    </row>
    <row r="10" spans="1:14">
      <c r="A10" s="18" t="s">
        <v>30</v>
      </c>
      <c r="B10" s="24" t="s">
        <v>145</v>
      </c>
      <c r="C10" s="24" t="s">
        <v>35</v>
      </c>
      <c r="D10" s="19">
        <v>41196</v>
      </c>
      <c r="E10" s="19">
        <v>41197</v>
      </c>
      <c r="F10" s="20">
        <v>43351</v>
      </c>
      <c r="G10" s="21">
        <v>17000</v>
      </c>
      <c r="H10" s="20"/>
      <c r="I10" s="25"/>
      <c r="J10" s="21">
        <v>17000</v>
      </c>
      <c r="K10" s="21"/>
      <c r="L10" s="21"/>
      <c r="M10" s="21"/>
      <c r="N10" s="23">
        <f t="shared" si="0"/>
        <v>17000</v>
      </c>
    </row>
    <row r="11" spans="1:14">
      <c r="A11" s="18" t="s">
        <v>115</v>
      </c>
      <c r="B11" s="24" t="s">
        <v>146</v>
      </c>
      <c r="C11" s="24" t="s">
        <v>35</v>
      </c>
      <c r="D11" s="19">
        <v>41196</v>
      </c>
      <c r="E11" s="19">
        <v>41197</v>
      </c>
      <c r="F11" s="20">
        <v>43352</v>
      </c>
      <c r="G11" s="21">
        <v>34000</v>
      </c>
      <c r="H11" s="20"/>
      <c r="I11" s="25"/>
      <c r="J11" s="21"/>
      <c r="K11" s="21">
        <v>34000</v>
      </c>
      <c r="L11" s="21"/>
      <c r="M11" s="21"/>
      <c r="N11" s="23">
        <f t="shared" si="0"/>
        <v>34000</v>
      </c>
    </row>
    <row r="12" spans="1:14">
      <c r="A12" s="18"/>
      <c r="B12" s="24" t="s">
        <v>29</v>
      </c>
      <c r="C12" s="24"/>
      <c r="D12" s="19"/>
      <c r="E12" s="19"/>
      <c r="F12" s="20">
        <v>43353</v>
      </c>
      <c r="G12" s="21"/>
      <c r="H12" s="21" t="s">
        <v>36</v>
      </c>
      <c r="I12" s="25">
        <v>1800</v>
      </c>
      <c r="J12" s="25">
        <v>1800</v>
      </c>
      <c r="K12" s="21"/>
      <c r="L12" s="21"/>
      <c r="M12" s="21"/>
      <c r="N12" s="23">
        <f t="shared" si="0"/>
        <v>1800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120800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119000</v>
      </c>
      <c r="H31" s="38"/>
      <c r="I31" s="39">
        <f>SUM(I6:I30)</f>
        <v>1800</v>
      </c>
      <c r="J31" s="39">
        <f>SUM(J6:J30)</f>
        <v>69800</v>
      </c>
      <c r="K31" s="39">
        <f>SUM(K6:K30)</f>
        <v>51000</v>
      </c>
      <c r="L31" s="39">
        <f>SUM(L6:L30)</f>
        <v>0</v>
      </c>
      <c r="M31" s="39">
        <f>SUM(M6:M30)</f>
        <v>0</v>
      </c>
      <c r="N31" s="23">
        <f t="shared" si="0"/>
        <v>120800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70000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70000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17"/>
  <dimension ref="A1:N38"/>
  <sheetViews>
    <sheetView workbookViewId="0">
      <selection activeCell="C24" sqref="C24"/>
    </sheetView>
  </sheetViews>
  <sheetFormatPr baseColWidth="10" defaultRowHeight="15"/>
  <cols>
    <col min="1" max="1" width="7.85546875" customWidth="1"/>
    <col min="2" max="2" width="22.2851562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37</v>
      </c>
      <c r="E3" s="11"/>
      <c r="F3" s="11"/>
      <c r="G3" s="12"/>
      <c r="H3" s="5"/>
      <c r="I3" s="1"/>
      <c r="J3" s="13"/>
      <c r="K3" s="14">
        <v>41196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133</v>
      </c>
      <c r="C6" s="19" t="s">
        <v>35</v>
      </c>
      <c r="D6" s="19"/>
      <c r="E6" s="19"/>
      <c r="F6" s="20">
        <v>43341</v>
      </c>
      <c r="G6" s="21"/>
      <c r="H6" s="54" t="s">
        <v>134</v>
      </c>
      <c r="I6" s="22">
        <v>56840</v>
      </c>
      <c r="J6" s="22"/>
      <c r="K6" s="22">
        <v>56840</v>
      </c>
      <c r="L6" s="22"/>
      <c r="M6" s="22"/>
      <c r="N6" s="23">
        <f>G6+I6</f>
        <v>56840</v>
      </c>
    </row>
    <row r="7" spans="1:14">
      <c r="A7" s="18"/>
      <c r="B7" s="19" t="s">
        <v>135</v>
      </c>
      <c r="C7" s="19" t="s">
        <v>35</v>
      </c>
      <c r="D7" s="19">
        <v>41196</v>
      </c>
      <c r="E7" s="19">
        <v>41197</v>
      </c>
      <c r="F7" s="20">
        <v>43342</v>
      </c>
      <c r="G7" s="21">
        <v>17000</v>
      </c>
      <c r="H7" s="19"/>
      <c r="I7" s="22"/>
      <c r="J7" s="22">
        <v>17000</v>
      </c>
      <c r="K7" s="22"/>
      <c r="L7" s="22"/>
      <c r="M7" s="22"/>
      <c r="N7" s="23">
        <f t="shared" ref="N7:N31" si="0">G7+I7</f>
        <v>17000</v>
      </c>
    </row>
    <row r="8" spans="1:14">
      <c r="A8" s="18"/>
      <c r="B8" s="19" t="s">
        <v>136</v>
      </c>
      <c r="C8" s="19" t="s">
        <v>137</v>
      </c>
      <c r="D8" s="19">
        <v>41194</v>
      </c>
      <c r="E8" s="19">
        <v>41196</v>
      </c>
      <c r="F8" s="20">
        <v>43343</v>
      </c>
      <c r="G8" s="21">
        <v>346920</v>
      </c>
      <c r="H8" s="20"/>
      <c r="I8" s="22"/>
      <c r="J8" s="22"/>
      <c r="K8" s="22"/>
      <c r="L8" s="22"/>
      <c r="M8" s="22">
        <v>346920</v>
      </c>
      <c r="N8" s="23">
        <f t="shared" si="0"/>
        <v>346920</v>
      </c>
    </row>
    <row r="9" spans="1:14">
      <c r="A9" s="18"/>
      <c r="B9" s="24" t="s">
        <v>138</v>
      </c>
      <c r="C9" s="24" t="s">
        <v>35</v>
      </c>
      <c r="D9" s="19">
        <v>41196</v>
      </c>
      <c r="E9" s="19">
        <v>41197</v>
      </c>
      <c r="F9" s="20">
        <v>43344</v>
      </c>
      <c r="G9" s="21">
        <v>36260</v>
      </c>
      <c r="H9" s="20"/>
      <c r="I9" s="25"/>
      <c r="J9" s="21">
        <v>36260</v>
      </c>
      <c r="K9" s="21"/>
      <c r="L9" s="21"/>
      <c r="M9" s="21"/>
      <c r="N9" s="23">
        <f t="shared" si="0"/>
        <v>36260</v>
      </c>
    </row>
    <row r="10" spans="1:14">
      <c r="A10" s="18"/>
      <c r="B10" s="24" t="s">
        <v>139</v>
      </c>
      <c r="C10" s="24" t="s">
        <v>35</v>
      </c>
      <c r="D10" s="19">
        <v>41196</v>
      </c>
      <c r="E10" s="19">
        <v>41197</v>
      </c>
      <c r="F10" s="20">
        <v>43345</v>
      </c>
      <c r="G10" s="21">
        <v>26950</v>
      </c>
      <c r="H10" s="20"/>
      <c r="I10" s="25"/>
      <c r="J10" s="21"/>
      <c r="K10" s="21">
        <v>26950</v>
      </c>
      <c r="L10" s="21"/>
      <c r="M10" s="21"/>
      <c r="N10" s="23">
        <f t="shared" si="0"/>
        <v>26950</v>
      </c>
    </row>
    <row r="11" spans="1:14">
      <c r="A11" s="18"/>
      <c r="B11" s="24" t="s">
        <v>140</v>
      </c>
      <c r="C11" s="24" t="s">
        <v>35</v>
      </c>
      <c r="D11" s="19"/>
      <c r="E11" s="19"/>
      <c r="F11" s="20">
        <v>43346</v>
      </c>
      <c r="G11" s="21"/>
      <c r="H11" s="20" t="s">
        <v>36</v>
      </c>
      <c r="I11" s="25">
        <v>2000</v>
      </c>
      <c r="J11" s="21">
        <v>2000</v>
      </c>
      <c r="K11" s="21"/>
      <c r="L11" s="21"/>
      <c r="M11" s="21"/>
      <c r="N11" s="23">
        <f t="shared" si="0"/>
        <v>2000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485970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427130</v>
      </c>
      <c r="H31" s="38"/>
      <c r="I31" s="39">
        <f>SUM(I6:I30)</f>
        <v>58840</v>
      </c>
      <c r="J31" s="39">
        <f>SUM(J6:J30)</f>
        <v>55260</v>
      </c>
      <c r="K31" s="39">
        <f>SUM(K6:K30)</f>
        <v>83790</v>
      </c>
      <c r="L31" s="39">
        <f>SUM(L6:L30)</f>
        <v>0</v>
      </c>
      <c r="M31" s="39">
        <f>SUM(M6:M30)</f>
        <v>346920</v>
      </c>
      <c r="N31" s="23">
        <f t="shared" si="0"/>
        <v>485970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13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6370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48890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55260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18"/>
  <dimension ref="A1:N38"/>
  <sheetViews>
    <sheetView topLeftCell="A4" workbookViewId="0">
      <selection activeCell="B20" sqref="B20"/>
    </sheetView>
  </sheetViews>
  <sheetFormatPr baseColWidth="10" defaultRowHeight="15"/>
  <cols>
    <col min="1" max="1" width="7.85546875" customWidth="1"/>
    <col min="2" max="2" width="22.2851562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41195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118</v>
      </c>
      <c r="B6" s="19" t="s">
        <v>119</v>
      </c>
      <c r="C6" s="19" t="s">
        <v>35</v>
      </c>
      <c r="D6" s="19">
        <v>41195</v>
      </c>
      <c r="E6" s="19">
        <v>41197</v>
      </c>
      <c r="F6" s="20">
        <v>43327</v>
      </c>
      <c r="G6" s="21">
        <v>88000</v>
      </c>
      <c r="H6" s="54"/>
      <c r="I6" s="22"/>
      <c r="J6" s="22"/>
      <c r="K6" s="22"/>
      <c r="L6" s="22"/>
      <c r="M6" s="22">
        <v>88000</v>
      </c>
      <c r="N6" s="23">
        <f>G6+I6</f>
        <v>88000</v>
      </c>
    </row>
    <row r="7" spans="1:14">
      <c r="A7" s="18" t="s">
        <v>120</v>
      </c>
      <c r="B7" s="19" t="s">
        <v>121</v>
      </c>
      <c r="C7" s="19" t="s">
        <v>35</v>
      </c>
      <c r="D7" s="19">
        <v>41195</v>
      </c>
      <c r="E7" s="19">
        <v>41196</v>
      </c>
      <c r="F7" s="20">
        <v>43328</v>
      </c>
      <c r="G7" s="21">
        <v>17000</v>
      </c>
      <c r="H7" s="19"/>
      <c r="I7" s="22"/>
      <c r="J7" s="22">
        <v>17000</v>
      </c>
      <c r="K7" s="22"/>
      <c r="L7" s="22"/>
      <c r="M7" s="22"/>
      <c r="N7" s="23">
        <f t="shared" ref="N7:N31" si="0">G7+I7</f>
        <v>17000</v>
      </c>
    </row>
    <row r="8" spans="1:14">
      <c r="A8" s="18" t="s">
        <v>122</v>
      </c>
      <c r="B8" s="19" t="s">
        <v>123</v>
      </c>
      <c r="C8" s="19" t="s">
        <v>35</v>
      </c>
      <c r="D8" s="19">
        <v>41195</v>
      </c>
      <c r="E8" s="19">
        <v>41197</v>
      </c>
      <c r="F8" s="20">
        <v>43329</v>
      </c>
      <c r="G8" s="21">
        <v>34000</v>
      </c>
      <c r="H8" s="20"/>
      <c r="I8" s="22"/>
      <c r="J8" s="22"/>
      <c r="K8" s="22">
        <v>17000</v>
      </c>
      <c r="L8" s="22"/>
      <c r="M8" s="22">
        <v>17000</v>
      </c>
      <c r="N8" s="23">
        <f t="shared" si="0"/>
        <v>34000</v>
      </c>
    </row>
    <row r="9" spans="1:14">
      <c r="A9" s="18" t="s">
        <v>60</v>
      </c>
      <c r="B9" s="24" t="s">
        <v>124</v>
      </c>
      <c r="C9" s="24" t="s">
        <v>35</v>
      </c>
      <c r="D9" s="19">
        <v>41195</v>
      </c>
      <c r="E9" s="19">
        <v>41197</v>
      </c>
      <c r="F9" s="20">
        <v>43330</v>
      </c>
      <c r="G9" s="21">
        <v>34000</v>
      </c>
      <c r="H9" s="20"/>
      <c r="I9" s="25"/>
      <c r="J9" s="21"/>
      <c r="K9" s="21">
        <v>34000</v>
      </c>
      <c r="L9" s="21"/>
      <c r="M9" s="21"/>
      <c r="N9" s="23">
        <f t="shared" si="0"/>
        <v>34000</v>
      </c>
    </row>
    <row r="10" spans="1:14">
      <c r="A10" s="18" t="s">
        <v>67</v>
      </c>
      <c r="B10" s="24" t="s">
        <v>125</v>
      </c>
      <c r="C10" s="24" t="s">
        <v>35</v>
      </c>
      <c r="D10" s="19">
        <v>41195</v>
      </c>
      <c r="E10" s="19">
        <v>41197</v>
      </c>
      <c r="F10" s="20">
        <v>43331</v>
      </c>
      <c r="G10" s="21">
        <v>54000</v>
      </c>
      <c r="H10" s="20"/>
      <c r="I10" s="25"/>
      <c r="J10" s="21">
        <v>54000</v>
      </c>
      <c r="K10" s="21"/>
      <c r="L10" s="21"/>
      <c r="M10" s="21"/>
      <c r="N10" s="23">
        <f t="shared" si="0"/>
        <v>54000</v>
      </c>
    </row>
    <row r="11" spans="1:14">
      <c r="A11" s="18" t="s">
        <v>126</v>
      </c>
      <c r="B11" s="24" t="s">
        <v>127</v>
      </c>
      <c r="C11" s="24" t="s">
        <v>35</v>
      </c>
      <c r="D11" s="19">
        <v>41195</v>
      </c>
      <c r="E11" s="19">
        <v>41196</v>
      </c>
      <c r="F11" s="20">
        <v>43332</v>
      </c>
      <c r="G11" s="21">
        <v>17000</v>
      </c>
      <c r="H11" s="20"/>
      <c r="I11" s="25"/>
      <c r="J11" s="21">
        <v>17000</v>
      </c>
      <c r="K11" s="21"/>
      <c r="L11" s="21"/>
      <c r="M11" s="21"/>
      <c r="N11" s="23">
        <f t="shared" si="0"/>
        <v>17000</v>
      </c>
    </row>
    <row r="12" spans="1:14">
      <c r="A12" s="18" t="s">
        <v>50</v>
      </c>
      <c r="B12" s="24" t="s">
        <v>128</v>
      </c>
      <c r="C12" s="24" t="s">
        <v>35</v>
      </c>
      <c r="D12" s="19">
        <v>41195</v>
      </c>
      <c r="E12" s="19">
        <v>41196</v>
      </c>
      <c r="F12" s="20">
        <v>43333</v>
      </c>
      <c r="G12" s="21">
        <v>22000</v>
      </c>
      <c r="H12" s="21"/>
      <c r="I12" s="25"/>
      <c r="J12" s="25"/>
      <c r="K12" s="21">
        <v>22000</v>
      </c>
      <c r="L12" s="21"/>
      <c r="M12" s="21"/>
      <c r="N12" s="23">
        <f t="shared" si="0"/>
        <v>22000</v>
      </c>
    </row>
    <row r="13" spans="1:14">
      <c r="A13" s="18" t="s">
        <v>43</v>
      </c>
      <c r="B13" s="26" t="s">
        <v>129</v>
      </c>
      <c r="C13" s="26" t="s">
        <v>35</v>
      </c>
      <c r="D13" s="19">
        <v>41195</v>
      </c>
      <c r="E13" s="19">
        <v>41197</v>
      </c>
      <c r="F13" s="20">
        <v>43334</v>
      </c>
      <c r="G13" s="22">
        <v>34000</v>
      </c>
      <c r="H13" s="22"/>
      <c r="I13" s="22"/>
      <c r="J13" s="22"/>
      <c r="K13" s="22">
        <v>34000</v>
      </c>
      <c r="L13" s="22"/>
      <c r="M13" s="21"/>
      <c r="N13" s="23">
        <f t="shared" si="0"/>
        <v>34000</v>
      </c>
    </row>
    <row r="14" spans="1:14">
      <c r="A14" s="18" t="s">
        <v>45</v>
      </c>
      <c r="B14" s="24" t="s">
        <v>129</v>
      </c>
      <c r="C14" s="24" t="s">
        <v>35</v>
      </c>
      <c r="D14" s="19">
        <v>41195</v>
      </c>
      <c r="E14" s="19">
        <v>41197</v>
      </c>
      <c r="F14" s="20">
        <v>43335</v>
      </c>
      <c r="G14" s="21">
        <v>34000</v>
      </c>
      <c r="H14" s="21"/>
      <c r="I14" s="25"/>
      <c r="J14" s="21"/>
      <c r="K14" s="21">
        <v>34000</v>
      </c>
      <c r="L14" s="21"/>
      <c r="M14" s="27"/>
      <c r="N14" s="23">
        <f t="shared" si="0"/>
        <v>34000</v>
      </c>
    </row>
    <row r="15" spans="1:14">
      <c r="A15" s="18" t="s">
        <v>130</v>
      </c>
      <c r="B15" s="24" t="s">
        <v>129</v>
      </c>
      <c r="C15" s="24" t="s">
        <v>35</v>
      </c>
      <c r="D15" s="19">
        <v>41195</v>
      </c>
      <c r="E15" s="19">
        <v>41197</v>
      </c>
      <c r="F15" s="20">
        <v>43336</v>
      </c>
      <c r="G15" s="21">
        <v>44000</v>
      </c>
      <c r="H15" s="21"/>
      <c r="I15" s="25"/>
      <c r="J15" s="21">
        <v>44000</v>
      </c>
      <c r="K15" s="21"/>
      <c r="L15" s="21"/>
      <c r="M15" s="27"/>
      <c r="N15" s="23">
        <f t="shared" si="0"/>
        <v>44000</v>
      </c>
    </row>
    <row r="16" spans="1:14">
      <c r="A16" s="28" t="s">
        <v>120</v>
      </c>
      <c r="B16" s="24" t="s">
        <v>129</v>
      </c>
      <c r="C16" s="24" t="s">
        <v>35</v>
      </c>
      <c r="D16" s="19">
        <v>41195</v>
      </c>
      <c r="E16" s="19">
        <v>41197</v>
      </c>
      <c r="F16" s="29">
        <v>43337</v>
      </c>
      <c r="G16" s="21">
        <v>34000</v>
      </c>
      <c r="H16" s="30"/>
      <c r="I16" s="31"/>
      <c r="J16" s="21">
        <v>34000</v>
      </c>
      <c r="K16" s="32"/>
      <c r="L16" s="21"/>
      <c r="M16" s="27"/>
      <c r="N16" s="23">
        <f t="shared" si="0"/>
        <v>34000</v>
      </c>
    </row>
    <row r="17" spans="1:14">
      <c r="A17" s="28" t="s">
        <v>102</v>
      </c>
      <c r="B17" s="24" t="s">
        <v>131</v>
      </c>
      <c r="C17" s="24" t="s">
        <v>35</v>
      </c>
      <c r="D17" s="19">
        <v>41195</v>
      </c>
      <c r="E17" s="19">
        <v>41196</v>
      </c>
      <c r="F17" s="29">
        <v>43338</v>
      </c>
      <c r="G17" s="21">
        <v>17000</v>
      </c>
      <c r="H17" s="32"/>
      <c r="I17" s="31"/>
      <c r="J17" s="21"/>
      <c r="K17" s="32">
        <v>17000</v>
      </c>
      <c r="L17" s="21"/>
      <c r="M17" s="27"/>
      <c r="N17" s="23">
        <f t="shared" si="0"/>
        <v>17000</v>
      </c>
    </row>
    <row r="18" spans="1:14">
      <c r="A18" s="28" t="s">
        <v>132</v>
      </c>
      <c r="B18" s="24" t="s">
        <v>129</v>
      </c>
      <c r="C18" s="24" t="s">
        <v>35</v>
      </c>
      <c r="D18" s="19">
        <v>41195</v>
      </c>
      <c r="E18" s="19">
        <v>41197</v>
      </c>
      <c r="F18" s="29">
        <v>43339</v>
      </c>
      <c r="G18" s="21">
        <v>68000</v>
      </c>
      <c r="H18" s="30"/>
      <c r="I18" s="31"/>
      <c r="J18" s="21"/>
      <c r="K18" s="32">
        <v>68000</v>
      </c>
      <c r="L18" s="21"/>
      <c r="M18" s="27"/>
      <c r="N18" s="23">
        <f t="shared" si="0"/>
        <v>68000</v>
      </c>
    </row>
    <row r="19" spans="1:14">
      <c r="A19" s="28"/>
      <c r="B19" s="24" t="s">
        <v>27</v>
      </c>
      <c r="C19" s="24"/>
      <c r="D19" s="19"/>
      <c r="E19" s="19"/>
      <c r="F19" s="29">
        <v>43340</v>
      </c>
      <c r="G19" s="21"/>
      <c r="H19" s="32" t="s">
        <v>36</v>
      </c>
      <c r="I19" s="31">
        <v>2000</v>
      </c>
      <c r="J19" s="21">
        <v>2000</v>
      </c>
      <c r="K19" s="32"/>
      <c r="L19" s="21"/>
      <c r="M19" s="27"/>
      <c r="N19" s="23">
        <f t="shared" si="0"/>
        <v>2000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499000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497000</v>
      </c>
      <c r="H31" s="38"/>
      <c r="I31" s="39">
        <f>SUM(I6:I30)</f>
        <v>2000</v>
      </c>
      <c r="J31" s="39">
        <f>SUM(J6:J30)</f>
        <v>168000</v>
      </c>
      <c r="K31" s="39">
        <f>SUM(K6:K30)</f>
        <v>226000</v>
      </c>
      <c r="L31" s="39">
        <f>SUM(L6:L30)</f>
        <v>0</v>
      </c>
      <c r="M31" s="39">
        <f>SUM(M6:M30)</f>
        <v>105000</v>
      </c>
      <c r="N31" s="23">
        <f t="shared" si="0"/>
        <v>499000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168000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168000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19"/>
  <dimension ref="A1:N38"/>
  <sheetViews>
    <sheetView topLeftCell="A11" workbookViewId="0">
      <selection activeCell="N6" sqref="N6:N31"/>
    </sheetView>
  </sheetViews>
  <sheetFormatPr baseColWidth="10" defaultRowHeight="15"/>
  <cols>
    <col min="1" max="1" width="7.85546875" customWidth="1"/>
    <col min="2" max="2" width="22.2851562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41195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115</v>
      </c>
      <c r="B6" s="19" t="s">
        <v>116</v>
      </c>
      <c r="C6" s="19" t="s">
        <v>35</v>
      </c>
      <c r="D6" s="19">
        <v>41195</v>
      </c>
      <c r="E6" s="19">
        <v>41196</v>
      </c>
      <c r="F6" s="20">
        <v>43324</v>
      </c>
      <c r="G6" s="21">
        <v>34000</v>
      </c>
      <c r="H6" s="54"/>
      <c r="I6" s="22"/>
      <c r="J6" s="22"/>
      <c r="K6" s="22">
        <v>34000</v>
      </c>
      <c r="L6" s="22"/>
      <c r="M6" s="22"/>
      <c r="N6" s="23">
        <f>G6+I6</f>
        <v>34000</v>
      </c>
    </row>
    <row r="7" spans="1:14">
      <c r="A7" s="18" t="s">
        <v>72</v>
      </c>
      <c r="B7" s="19" t="s">
        <v>117</v>
      </c>
      <c r="C7" s="19" t="s">
        <v>35</v>
      </c>
      <c r="D7" s="19">
        <v>41194</v>
      </c>
      <c r="E7" s="19">
        <v>41196</v>
      </c>
      <c r="F7" s="20">
        <v>43325</v>
      </c>
      <c r="G7" s="21">
        <v>44000</v>
      </c>
      <c r="H7" s="19"/>
      <c r="I7" s="22"/>
      <c r="J7" s="22"/>
      <c r="K7" s="22">
        <v>44000</v>
      </c>
      <c r="L7" s="22"/>
      <c r="M7" s="22"/>
      <c r="N7" s="23">
        <f t="shared" ref="N7:N31" si="0">G7+I7</f>
        <v>44000</v>
      </c>
    </row>
    <row r="8" spans="1:14">
      <c r="A8" s="18"/>
      <c r="B8" s="19" t="s">
        <v>27</v>
      </c>
      <c r="C8" s="19"/>
      <c r="D8" s="19"/>
      <c r="E8" s="19"/>
      <c r="F8" s="20">
        <v>43326</v>
      </c>
      <c r="G8" s="21"/>
      <c r="H8" s="20" t="s">
        <v>36</v>
      </c>
      <c r="I8" s="22">
        <v>1600</v>
      </c>
      <c r="J8" s="22">
        <v>1600</v>
      </c>
      <c r="K8" s="22"/>
      <c r="L8" s="22"/>
      <c r="M8" s="22"/>
      <c r="N8" s="23">
        <f t="shared" si="0"/>
        <v>1600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79600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78000</v>
      </c>
      <c r="H31" s="38"/>
      <c r="I31" s="39">
        <f>SUM(I6:I30)</f>
        <v>1600</v>
      </c>
      <c r="J31" s="39">
        <f>SUM(J6:J30)</f>
        <v>1600</v>
      </c>
      <c r="K31" s="39">
        <f>SUM(K6:K30)</f>
        <v>78000</v>
      </c>
      <c r="L31" s="39">
        <f>SUM(L6:L30)</f>
        <v>0</v>
      </c>
      <c r="M31" s="39">
        <f>SUM(M6:M30)</f>
        <v>0</v>
      </c>
      <c r="N31" s="23">
        <f t="shared" si="0"/>
        <v>79600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1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490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1110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1600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20"/>
  <dimension ref="A1:N38"/>
  <sheetViews>
    <sheetView topLeftCell="A4" workbookViewId="0">
      <selection activeCell="C38" sqref="C38"/>
    </sheetView>
  </sheetViews>
  <sheetFormatPr baseColWidth="10" defaultRowHeight="15"/>
  <cols>
    <col min="1" max="1" width="7.85546875" customWidth="1"/>
    <col min="2" max="2" width="22.2851562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 t="s">
        <v>110</v>
      </c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41194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60</v>
      </c>
      <c r="B6" s="19" t="s">
        <v>111</v>
      </c>
      <c r="C6" s="19" t="s">
        <v>35</v>
      </c>
      <c r="D6" s="19">
        <v>41194</v>
      </c>
      <c r="E6" s="19">
        <v>41195</v>
      </c>
      <c r="F6" s="20">
        <v>43320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>
      <c r="A7" s="18" t="s">
        <v>112</v>
      </c>
      <c r="B7" s="19" t="s">
        <v>113</v>
      </c>
      <c r="C7" s="19" t="s">
        <v>32</v>
      </c>
      <c r="D7" s="19">
        <v>41194</v>
      </c>
      <c r="E7" s="19">
        <v>41195</v>
      </c>
      <c r="F7" s="20">
        <v>43321</v>
      </c>
      <c r="G7" s="21">
        <v>26000</v>
      </c>
      <c r="H7" s="19"/>
      <c r="I7" s="22"/>
      <c r="J7" s="22">
        <v>26000</v>
      </c>
      <c r="K7" s="22"/>
      <c r="L7" s="22"/>
      <c r="M7" s="22"/>
      <c r="N7" s="23">
        <f t="shared" ref="N7:N31" si="0">G7+I7</f>
        <v>26000</v>
      </c>
    </row>
    <row r="8" spans="1:14">
      <c r="A8" s="18" t="s">
        <v>102</v>
      </c>
      <c r="B8" s="19" t="s">
        <v>114</v>
      </c>
      <c r="C8" s="19" t="s">
        <v>35</v>
      </c>
      <c r="D8" s="19">
        <v>41194</v>
      </c>
      <c r="E8" s="19">
        <v>41195</v>
      </c>
      <c r="F8" s="20">
        <v>43322</v>
      </c>
      <c r="G8" s="21">
        <v>17000</v>
      </c>
      <c r="H8" s="20"/>
      <c r="I8" s="22"/>
      <c r="J8" s="22"/>
      <c r="K8" s="22">
        <v>17000</v>
      </c>
      <c r="L8" s="22"/>
      <c r="M8" s="22"/>
      <c r="N8" s="23">
        <f t="shared" si="0"/>
        <v>17000</v>
      </c>
    </row>
    <row r="9" spans="1:14">
      <c r="A9" s="18"/>
      <c r="B9" s="24" t="s">
        <v>29</v>
      </c>
      <c r="C9" s="24"/>
      <c r="D9" s="19"/>
      <c r="E9" s="19"/>
      <c r="F9" s="20">
        <v>43323</v>
      </c>
      <c r="G9" s="21"/>
      <c r="H9" s="20" t="s">
        <v>36</v>
      </c>
      <c r="I9" s="25">
        <v>3000</v>
      </c>
      <c r="J9" s="21">
        <v>3000</v>
      </c>
      <c r="K9" s="21"/>
      <c r="L9" s="21"/>
      <c r="M9" s="21"/>
      <c r="N9" s="23">
        <f t="shared" si="0"/>
        <v>3000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63000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60000</v>
      </c>
      <c r="H31" s="38"/>
      <c r="I31" s="39">
        <f>SUM(I6:I30)</f>
        <v>3000</v>
      </c>
      <c r="J31" s="39">
        <f>SUM(J6:J30)</f>
        <v>29000</v>
      </c>
      <c r="K31" s="39">
        <f>SUM(K6:K30)</f>
        <v>34000</v>
      </c>
      <c r="L31" s="39">
        <f>SUM(L6:L30)</f>
        <v>0</v>
      </c>
      <c r="M31" s="39">
        <f>SUM(M6:M30)</f>
        <v>0</v>
      </c>
      <c r="N31" s="23">
        <f t="shared" si="0"/>
        <v>63000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29000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29000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8"/>
  <sheetViews>
    <sheetView topLeftCell="A28" workbookViewId="0">
      <selection sqref="A1:N38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170</v>
      </c>
      <c r="E3" s="61"/>
      <c r="F3" s="61"/>
      <c r="G3" s="62"/>
      <c r="H3" s="1"/>
      <c r="I3" s="1"/>
      <c r="J3" s="13"/>
      <c r="K3" s="63">
        <v>41212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 t="s">
        <v>98</v>
      </c>
      <c r="B6" s="19" t="s">
        <v>289</v>
      </c>
      <c r="C6" s="19" t="s">
        <v>290</v>
      </c>
      <c r="D6" s="19">
        <v>41208</v>
      </c>
      <c r="E6" s="19">
        <v>41210</v>
      </c>
      <c r="F6" s="20">
        <v>43482</v>
      </c>
      <c r="G6" s="21">
        <v>40180</v>
      </c>
      <c r="H6" s="54"/>
      <c r="I6" s="22"/>
      <c r="J6" s="22"/>
      <c r="K6" s="22">
        <v>40180</v>
      </c>
      <c r="L6" s="22"/>
      <c r="M6" s="22"/>
      <c r="N6" s="23">
        <f>G6+I6</f>
        <v>40180</v>
      </c>
    </row>
    <row r="7" spans="1:14">
      <c r="A7" s="18" t="s">
        <v>222</v>
      </c>
      <c r="B7" s="19" t="s">
        <v>291</v>
      </c>
      <c r="C7" s="19" t="s">
        <v>292</v>
      </c>
      <c r="D7" s="19">
        <v>41210</v>
      </c>
      <c r="E7" s="19">
        <v>41212</v>
      </c>
      <c r="F7" s="20">
        <v>43483</v>
      </c>
      <c r="G7" s="21">
        <v>44472.4</v>
      </c>
      <c r="H7" s="20"/>
      <c r="I7" s="22"/>
      <c r="J7" s="22"/>
      <c r="K7" s="22">
        <v>44472.4</v>
      </c>
      <c r="L7" s="22"/>
      <c r="M7" s="22"/>
      <c r="N7" s="23">
        <f t="shared" ref="N7:N31" si="0">G7+I7</f>
        <v>44472.4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4"/>
      <c r="C13" s="24"/>
      <c r="D13" s="19"/>
      <c r="E13" s="19"/>
      <c r="F13" s="20"/>
      <c r="G13" s="21"/>
      <c r="H13" s="21"/>
      <c r="I13" s="25"/>
      <c r="J13" s="25"/>
      <c r="K13" s="21"/>
      <c r="L13" s="21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84652.4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84652.4</v>
      </c>
      <c r="H31" s="21"/>
      <c r="I31" s="39">
        <f>SUM(I6:I30)</f>
        <v>0</v>
      </c>
      <c r="J31" s="39">
        <f>SUM(J6:J30)</f>
        <v>0</v>
      </c>
      <c r="K31" s="39">
        <f>SUM(K6:K30)</f>
        <v>84652.4</v>
      </c>
      <c r="L31" s="39">
        <f>SUM(L6:L30)</f>
        <v>0</v>
      </c>
      <c r="M31" s="39">
        <f>SUM(M6:M30)</f>
        <v>0</v>
      </c>
      <c r="N31" s="23">
        <f t="shared" si="0"/>
        <v>84652.4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 t="s">
        <v>293</v>
      </c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21"/>
  <dimension ref="A1:N38"/>
  <sheetViews>
    <sheetView workbookViewId="0"/>
  </sheetViews>
  <sheetFormatPr baseColWidth="10" defaultRowHeight="15"/>
  <cols>
    <col min="1" max="1" width="7.85546875" customWidth="1"/>
    <col min="2" max="2" width="22.2851562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37</v>
      </c>
      <c r="E3" s="11"/>
      <c r="F3" s="11"/>
      <c r="G3" s="12"/>
      <c r="H3" s="5"/>
      <c r="I3" s="1"/>
      <c r="J3" s="13"/>
      <c r="K3" s="14">
        <v>41194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109</v>
      </c>
      <c r="C6" s="19" t="s">
        <v>35</v>
      </c>
      <c r="D6" s="19">
        <v>41194</v>
      </c>
      <c r="E6" s="19">
        <v>41195</v>
      </c>
      <c r="F6" s="20">
        <v>43319</v>
      </c>
      <c r="G6" s="21">
        <v>24010</v>
      </c>
      <c r="H6" s="54"/>
      <c r="I6" s="22"/>
      <c r="J6" s="22"/>
      <c r="K6" s="22">
        <v>24010</v>
      </c>
      <c r="L6" s="22"/>
      <c r="M6" s="22"/>
      <c r="N6" s="23">
        <f>G6+I6</f>
        <v>24010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24010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24010</v>
      </c>
      <c r="H31" s="38"/>
      <c r="I31" s="39">
        <f>SUM(I6:I30)</f>
        <v>0</v>
      </c>
      <c r="J31" s="39">
        <f>SUM(J6:J30)</f>
        <v>0</v>
      </c>
      <c r="K31" s="39">
        <f>SUM(K6:K30)</f>
        <v>24010</v>
      </c>
      <c r="L31" s="39">
        <f>SUM(L6:L30)</f>
        <v>0</v>
      </c>
      <c r="M31" s="39">
        <f>SUM(M6:M30)</f>
        <v>0</v>
      </c>
      <c r="N31" s="23">
        <f t="shared" si="0"/>
        <v>24010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/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22"/>
  <dimension ref="A1:N38"/>
  <sheetViews>
    <sheetView workbookViewId="0"/>
  </sheetViews>
  <sheetFormatPr baseColWidth="10" defaultRowHeight="15"/>
  <cols>
    <col min="1" max="1" width="7.85546875" customWidth="1"/>
    <col min="2" max="2" width="22.2851562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41193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102</v>
      </c>
      <c r="B6" s="19" t="s">
        <v>103</v>
      </c>
      <c r="C6" s="19" t="s">
        <v>32</v>
      </c>
      <c r="D6" s="19">
        <v>41193</v>
      </c>
      <c r="E6" s="19">
        <v>41194</v>
      </c>
      <c r="F6" s="20">
        <v>43313</v>
      </c>
      <c r="G6" s="21">
        <v>22400</v>
      </c>
      <c r="H6" s="54"/>
      <c r="I6" s="22"/>
      <c r="J6" s="22"/>
      <c r="K6" s="22">
        <v>22400</v>
      </c>
      <c r="L6" s="22"/>
      <c r="M6" s="22"/>
      <c r="N6" s="23">
        <f>G6+I6</f>
        <v>22400</v>
      </c>
    </row>
    <row r="7" spans="1:14">
      <c r="A7" s="18" t="s">
        <v>52</v>
      </c>
      <c r="B7" s="19" t="s">
        <v>104</v>
      </c>
      <c r="C7" s="19" t="s">
        <v>32</v>
      </c>
      <c r="D7" s="19">
        <v>41193</v>
      </c>
      <c r="E7" s="19">
        <v>41194</v>
      </c>
      <c r="F7" s="20">
        <v>43314</v>
      </c>
      <c r="G7" s="21">
        <v>22400</v>
      </c>
      <c r="H7" s="19"/>
      <c r="I7" s="22"/>
      <c r="J7" s="22"/>
      <c r="K7" s="22">
        <v>22400</v>
      </c>
      <c r="L7" s="22"/>
      <c r="M7" s="22"/>
      <c r="N7" s="23">
        <f t="shared" ref="N7:N31" si="0">G7+I7</f>
        <v>22400</v>
      </c>
    </row>
    <row r="8" spans="1:14">
      <c r="A8" s="18" t="s">
        <v>64</v>
      </c>
      <c r="B8" s="19" t="s">
        <v>105</v>
      </c>
      <c r="C8" s="19" t="s">
        <v>32</v>
      </c>
      <c r="D8" s="19">
        <v>41193</v>
      </c>
      <c r="E8" s="19">
        <v>41194</v>
      </c>
      <c r="F8" s="20">
        <v>43315</v>
      </c>
      <c r="G8" s="21">
        <v>22400</v>
      </c>
      <c r="H8" s="20"/>
      <c r="I8" s="22"/>
      <c r="J8" s="22"/>
      <c r="K8" s="22">
        <v>22400</v>
      </c>
      <c r="L8" s="22"/>
      <c r="M8" s="22"/>
      <c r="N8" s="23">
        <f t="shared" si="0"/>
        <v>22400</v>
      </c>
    </row>
    <row r="9" spans="1:14">
      <c r="A9" s="18" t="s">
        <v>48</v>
      </c>
      <c r="B9" s="24" t="s">
        <v>106</v>
      </c>
      <c r="C9" s="24" t="s">
        <v>32</v>
      </c>
      <c r="D9" s="19">
        <v>41193</v>
      </c>
      <c r="E9" s="19">
        <v>41194</v>
      </c>
      <c r="F9" s="20">
        <v>43316</v>
      </c>
      <c r="G9" s="21">
        <v>22400</v>
      </c>
      <c r="H9" s="20"/>
      <c r="I9" s="25"/>
      <c r="J9" s="21"/>
      <c r="K9" s="21">
        <v>22400</v>
      </c>
      <c r="L9" s="21"/>
      <c r="M9" s="21"/>
      <c r="N9" s="23">
        <f t="shared" si="0"/>
        <v>22400</v>
      </c>
    </row>
    <row r="10" spans="1:14">
      <c r="A10" s="18" t="s">
        <v>107</v>
      </c>
      <c r="B10" s="24" t="s">
        <v>108</v>
      </c>
      <c r="C10" s="24" t="s">
        <v>32</v>
      </c>
      <c r="D10" s="19">
        <v>41193</v>
      </c>
      <c r="E10" s="19">
        <v>41194</v>
      </c>
      <c r="F10" s="20">
        <v>43317</v>
      </c>
      <c r="G10" s="21">
        <v>19500</v>
      </c>
      <c r="H10" s="20"/>
      <c r="I10" s="25"/>
      <c r="J10" s="21"/>
      <c r="K10" s="21">
        <v>19500</v>
      </c>
      <c r="L10" s="21"/>
      <c r="M10" s="21"/>
      <c r="N10" s="23">
        <f t="shared" si="0"/>
        <v>19500</v>
      </c>
    </row>
    <row r="11" spans="1:14">
      <c r="A11" s="18"/>
      <c r="B11" s="24" t="s">
        <v>29</v>
      </c>
      <c r="C11" s="24"/>
      <c r="D11" s="19"/>
      <c r="E11" s="19"/>
      <c r="F11" s="20">
        <v>43318</v>
      </c>
      <c r="G11" s="21"/>
      <c r="H11" s="20" t="s">
        <v>36</v>
      </c>
      <c r="I11" s="25">
        <v>1000</v>
      </c>
      <c r="J11" s="21">
        <v>1000</v>
      </c>
      <c r="K11" s="21"/>
      <c r="L11" s="21"/>
      <c r="M11" s="21"/>
      <c r="N11" s="23">
        <f t="shared" si="0"/>
        <v>1000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110100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109100</v>
      </c>
      <c r="H31" s="38"/>
      <c r="I31" s="39">
        <f>SUM(I6:I30)</f>
        <v>1000</v>
      </c>
      <c r="J31" s="39">
        <f>SUM(J6:J30)</f>
        <v>1000</v>
      </c>
      <c r="K31" s="39">
        <f>SUM(K6:K30)</f>
        <v>109100</v>
      </c>
      <c r="L31" s="39">
        <f>SUM(L6:L30)</f>
        <v>0</v>
      </c>
      <c r="M31" s="39">
        <f>SUM(M6:M30)</f>
        <v>0</v>
      </c>
      <c r="N31" s="23">
        <f t="shared" si="0"/>
        <v>110100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1000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1000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23"/>
  <dimension ref="A1:N38"/>
  <sheetViews>
    <sheetView workbookViewId="0">
      <selection activeCell="D21" sqref="D21"/>
    </sheetView>
  </sheetViews>
  <sheetFormatPr baseColWidth="10" defaultRowHeight="15"/>
  <cols>
    <col min="2" max="2" width="25.8554687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41193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100</v>
      </c>
      <c r="B6" s="19" t="s">
        <v>101</v>
      </c>
      <c r="C6" s="19" t="s">
        <v>38</v>
      </c>
      <c r="D6" s="19">
        <v>41192</v>
      </c>
      <c r="E6" s="19">
        <v>41193</v>
      </c>
      <c r="F6" s="20">
        <v>43312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17000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17000</v>
      </c>
      <c r="H31" s="38"/>
      <c r="I31" s="39">
        <f>SUM(I6:I30)</f>
        <v>0</v>
      </c>
      <c r="J31" s="39">
        <f>SUM(J6:J30)</f>
        <v>0</v>
      </c>
      <c r="K31" s="39">
        <f>SUM(K6:K30)</f>
        <v>17000</v>
      </c>
      <c r="L31" s="39">
        <f>SUM(L6:L30)</f>
        <v>0</v>
      </c>
      <c r="M31" s="39">
        <f>SUM(M6:M30)</f>
        <v>0</v>
      </c>
      <c r="N31" s="23">
        <f t="shared" si="0"/>
        <v>17000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24"/>
  <dimension ref="A1:N38"/>
  <sheetViews>
    <sheetView workbookViewId="0">
      <selection sqref="A1:XFD1048576"/>
    </sheetView>
  </sheetViews>
  <sheetFormatPr baseColWidth="10" defaultRowHeight="15"/>
  <cols>
    <col min="2" max="2" width="19.8554687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41192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95</v>
      </c>
      <c r="C6" s="19"/>
      <c r="D6" s="19"/>
      <c r="E6" s="19"/>
      <c r="F6" s="20">
        <v>43307</v>
      </c>
      <c r="G6" s="21"/>
      <c r="H6" s="54">
        <v>5365</v>
      </c>
      <c r="I6" s="22">
        <v>84280</v>
      </c>
      <c r="J6" s="22"/>
      <c r="K6" s="22">
        <v>84280</v>
      </c>
      <c r="L6" s="22"/>
      <c r="M6" s="22"/>
      <c r="N6" s="23">
        <f>G6+I6</f>
        <v>84280</v>
      </c>
    </row>
    <row r="7" spans="1:14">
      <c r="A7" s="18" t="s">
        <v>30</v>
      </c>
      <c r="B7" s="19" t="s">
        <v>96</v>
      </c>
      <c r="C7" s="19" t="s">
        <v>35</v>
      </c>
      <c r="D7" s="19">
        <v>41192</v>
      </c>
      <c r="E7" s="19">
        <v>41194</v>
      </c>
      <c r="F7" s="20">
        <v>43308</v>
      </c>
      <c r="G7" s="21">
        <v>34000</v>
      </c>
      <c r="H7" s="19"/>
      <c r="I7" s="22"/>
      <c r="J7" s="22">
        <v>34000</v>
      </c>
      <c r="K7" s="22"/>
      <c r="L7" s="22"/>
      <c r="M7" s="22"/>
      <c r="N7" s="23">
        <f t="shared" ref="N7:N31" si="0">G7+I7</f>
        <v>34000</v>
      </c>
    </row>
    <row r="8" spans="1:14">
      <c r="A8" s="18" t="s">
        <v>72</v>
      </c>
      <c r="B8" s="19" t="s">
        <v>97</v>
      </c>
      <c r="C8" s="19" t="s">
        <v>38</v>
      </c>
      <c r="D8" s="19">
        <v>41192</v>
      </c>
      <c r="E8" s="19">
        <v>41193</v>
      </c>
      <c r="F8" s="20">
        <v>43309</v>
      </c>
      <c r="G8" s="21">
        <v>26000</v>
      </c>
      <c r="H8" s="20"/>
      <c r="I8" s="22"/>
      <c r="J8" s="22"/>
      <c r="K8" s="22">
        <v>26000</v>
      </c>
      <c r="L8" s="22"/>
      <c r="M8" s="22"/>
      <c r="N8" s="23">
        <f t="shared" si="0"/>
        <v>26000</v>
      </c>
    </row>
    <row r="9" spans="1:14">
      <c r="A9" s="18" t="s">
        <v>98</v>
      </c>
      <c r="B9" s="24" t="s">
        <v>99</v>
      </c>
      <c r="C9" s="24" t="s">
        <v>38</v>
      </c>
      <c r="D9" s="19">
        <v>41192</v>
      </c>
      <c r="E9" s="19">
        <v>41193</v>
      </c>
      <c r="F9" s="20">
        <v>43310</v>
      </c>
      <c r="G9" s="21">
        <v>19500</v>
      </c>
      <c r="H9" s="20"/>
      <c r="I9" s="25"/>
      <c r="J9" s="21"/>
      <c r="K9" s="21">
        <v>19500</v>
      </c>
      <c r="L9" s="21"/>
      <c r="M9" s="21"/>
      <c r="N9" s="23">
        <f t="shared" si="0"/>
        <v>19500</v>
      </c>
    </row>
    <row r="10" spans="1:14">
      <c r="A10" s="18"/>
      <c r="B10" s="24" t="s">
        <v>27</v>
      </c>
      <c r="C10" s="24"/>
      <c r="D10" s="19"/>
      <c r="E10" s="19"/>
      <c r="F10" s="20">
        <v>43311</v>
      </c>
      <c r="G10" s="21"/>
      <c r="H10" s="20" t="s">
        <v>36</v>
      </c>
      <c r="I10" s="25">
        <v>4000</v>
      </c>
      <c r="J10" s="21">
        <v>4000</v>
      </c>
      <c r="K10" s="21"/>
      <c r="L10" s="21"/>
      <c r="M10" s="21"/>
      <c r="N10" s="23">
        <f t="shared" si="0"/>
        <v>4000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167780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79500</v>
      </c>
      <c r="H31" s="38"/>
      <c r="I31" s="39">
        <f>SUM(I6:I30)</f>
        <v>88280</v>
      </c>
      <c r="J31" s="39">
        <f>SUM(J6:J30)</f>
        <v>38000</v>
      </c>
      <c r="K31" s="39">
        <f>SUM(K6:K30)</f>
        <v>129780</v>
      </c>
      <c r="L31" s="39">
        <f>SUM(L6:L30)</f>
        <v>0</v>
      </c>
      <c r="M31" s="39">
        <f>SUM(M6:M30)</f>
        <v>0</v>
      </c>
      <c r="N31" s="23">
        <f t="shared" si="0"/>
        <v>167780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38000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38000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25"/>
  <dimension ref="A1:N38"/>
  <sheetViews>
    <sheetView topLeftCell="A16" workbookViewId="0">
      <selection activeCell="A4" sqref="A4"/>
    </sheetView>
  </sheetViews>
  <sheetFormatPr baseColWidth="10" defaultRowHeight="15"/>
  <cols>
    <col min="2" max="2" width="19.8554687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37</v>
      </c>
      <c r="E3" s="11"/>
      <c r="F3" s="11"/>
      <c r="G3" s="12"/>
      <c r="H3" s="5"/>
      <c r="I3" s="1"/>
      <c r="J3" s="13"/>
      <c r="K3" s="14">
        <v>41192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39</v>
      </c>
      <c r="C6" s="19" t="s">
        <v>38</v>
      </c>
      <c r="D6" s="19">
        <v>41190</v>
      </c>
      <c r="E6" s="19">
        <v>41192</v>
      </c>
      <c r="F6" s="20">
        <v>43306</v>
      </c>
      <c r="G6" s="21">
        <v>34000</v>
      </c>
      <c r="H6" s="54"/>
      <c r="I6" s="22"/>
      <c r="J6" s="22"/>
      <c r="K6" s="22">
        <v>34000</v>
      </c>
      <c r="L6" s="22"/>
      <c r="M6" s="22"/>
      <c r="N6" s="23">
        <f>G6+I6</f>
        <v>34000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34000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34000</v>
      </c>
      <c r="H31" s="38"/>
      <c r="I31" s="39">
        <f>SUM(I6:I30)</f>
        <v>0</v>
      </c>
      <c r="J31" s="39">
        <f>SUM(J6:J30)</f>
        <v>0</v>
      </c>
      <c r="K31" s="39">
        <f>SUM(K6:K30)</f>
        <v>34000</v>
      </c>
      <c r="L31" s="39">
        <f>SUM(L6:L30)</f>
        <v>0</v>
      </c>
      <c r="M31" s="39">
        <f>SUM(M6:M30)</f>
        <v>0</v>
      </c>
      <c r="N31" s="23">
        <f t="shared" si="0"/>
        <v>34000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/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26"/>
  <dimension ref="A1:N38"/>
  <sheetViews>
    <sheetView topLeftCell="A19" workbookViewId="0">
      <selection activeCell="C35" sqref="C35:C38"/>
    </sheetView>
  </sheetViews>
  <sheetFormatPr baseColWidth="10" defaultRowHeight="15"/>
  <cols>
    <col min="2" max="2" width="19.8554687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37</v>
      </c>
      <c r="E3" s="11"/>
      <c r="F3" s="11"/>
      <c r="G3" s="12"/>
      <c r="H3" s="5"/>
      <c r="I3" s="1"/>
      <c r="J3" s="13"/>
      <c r="K3" s="14">
        <v>41191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93</v>
      </c>
      <c r="C6" s="19" t="s">
        <v>38</v>
      </c>
      <c r="D6" s="19">
        <v>41191</v>
      </c>
      <c r="E6" s="19">
        <v>41192</v>
      </c>
      <c r="F6" s="20">
        <v>43305</v>
      </c>
      <c r="G6" s="21">
        <v>19500</v>
      </c>
      <c r="H6" s="54"/>
      <c r="I6" s="22"/>
      <c r="J6" s="22">
        <v>19500</v>
      </c>
      <c r="K6" s="22"/>
      <c r="L6" s="22"/>
      <c r="M6" s="22"/>
      <c r="N6" s="23">
        <f>G6+I6</f>
        <v>19500</v>
      </c>
    </row>
    <row r="7" spans="1:14">
      <c r="A7" s="18"/>
      <c r="B7" s="19" t="s">
        <v>94</v>
      </c>
      <c r="C7" s="19" t="s">
        <v>38</v>
      </c>
      <c r="D7" s="19">
        <v>41191</v>
      </c>
      <c r="E7" s="19">
        <v>41192</v>
      </c>
      <c r="F7" s="20">
        <v>43304</v>
      </c>
      <c r="G7" s="21">
        <v>17000</v>
      </c>
      <c r="H7" s="19"/>
      <c r="I7" s="22"/>
      <c r="J7" s="22"/>
      <c r="K7" s="22">
        <v>17000</v>
      </c>
      <c r="L7" s="22"/>
      <c r="M7" s="22"/>
      <c r="N7" s="23">
        <f t="shared" ref="N7:N31" si="0">G7+I7</f>
        <v>17000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36500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36500</v>
      </c>
      <c r="H31" s="38"/>
      <c r="I31" s="39">
        <f>SUM(I6:I30)</f>
        <v>0</v>
      </c>
      <c r="J31" s="39">
        <f>SUM(J6:J30)</f>
        <v>19500</v>
      </c>
      <c r="K31" s="39">
        <f>SUM(K6:K30)</f>
        <v>17000</v>
      </c>
      <c r="L31" s="39">
        <f>SUM(L6:L30)</f>
        <v>0</v>
      </c>
      <c r="M31" s="39">
        <f>SUM(M6:M30)</f>
        <v>0</v>
      </c>
      <c r="N31" s="23">
        <f t="shared" si="0"/>
        <v>36500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19500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19500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6.xml><?xml version="1.0" encoding="utf-8"?>
<worksheet xmlns="http://schemas.openxmlformats.org/spreadsheetml/2006/main" xmlns:r="http://schemas.openxmlformats.org/officeDocument/2006/relationships">
  <sheetPr codeName="Hoja27"/>
  <dimension ref="A1:N38"/>
  <sheetViews>
    <sheetView workbookViewId="0">
      <selection activeCell="L7" sqref="L7"/>
    </sheetView>
  </sheetViews>
  <sheetFormatPr baseColWidth="10" defaultRowHeight="15"/>
  <cols>
    <col min="2" max="2" width="19.8554687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41191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90</v>
      </c>
      <c r="B6" s="19" t="s">
        <v>91</v>
      </c>
      <c r="C6" s="19" t="s">
        <v>35</v>
      </c>
      <c r="D6" s="19">
        <v>41191</v>
      </c>
      <c r="E6" s="19">
        <v>41192</v>
      </c>
      <c r="F6" s="20">
        <v>43302</v>
      </c>
      <c r="G6" s="21">
        <v>21560</v>
      </c>
      <c r="H6" s="54"/>
      <c r="I6" s="22"/>
      <c r="J6" s="22"/>
      <c r="K6" s="22">
        <v>21560</v>
      </c>
      <c r="L6" s="22"/>
      <c r="M6" s="22"/>
      <c r="N6" s="23">
        <f>G6+I6</f>
        <v>21560</v>
      </c>
    </row>
    <row r="7" spans="1:14">
      <c r="A7" s="18" t="s">
        <v>33</v>
      </c>
      <c r="B7" s="19" t="s">
        <v>92</v>
      </c>
      <c r="C7" s="19" t="s">
        <v>32</v>
      </c>
      <c r="D7" s="19">
        <v>41191</v>
      </c>
      <c r="E7" s="19">
        <v>41194</v>
      </c>
      <c r="F7" s="20">
        <v>43303</v>
      </c>
      <c r="G7" s="21">
        <v>58500</v>
      </c>
      <c r="H7" s="19"/>
      <c r="I7" s="22"/>
      <c r="J7" s="22"/>
      <c r="K7" s="22">
        <v>58500</v>
      </c>
      <c r="L7" s="22"/>
      <c r="M7" s="22"/>
      <c r="N7" s="23">
        <f t="shared" ref="N7:N31" si="0">G7+I7</f>
        <v>58500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80060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80060</v>
      </c>
      <c r="H31" s="38"/>
      <c r="I31" s="39">
        <f>SUM(I6:I30)</f>
        <v>0</v>
      </c>
      <c r="J31" s="39">
        <f>SUM(J6:J30)</f>
        <v>0</v>
      </c>
      <c r="K31" s="39">
        <f>SUM(K6:K30)</f>
        <v>80060</v>
      </c>
      <c r="L31" s="39">
        <f>SUM(L6:L30)</f>
        <v>0</v>
      </c>
      <c r="M31" s="39">
        <f>SUM(M6:M30)</f>
        <v>0</v>
      </c>
      <c r="N31" s="23">
        <f t="shared" si="0"/>
        <v>80060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Hoja28"/>
  <dimension ref="A1:N38"/>
  <sheetViews>
    <sheetView workbookViewId="0">
      <selection activeCell="G21" sqref="G21"/>
    </sheetView>
  </sheetViews>
  <sheetFormatPr baseColWidth="10" defaultRowHeight="15"/>
  <cols>
    <col min="2" max="2" width="19.8554687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41190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88</v>
      </c>
      <c r="B6" s="19" t="s">
        <v>89</v>
      </c>
      <c r="C6" s="19" t="s">
        <v>35</v>
      </c>
      <c r="D6" s="19">
        <v>41190</v>
      </c>
      <c r="E6" s="19">
        <v>41191</v>
      </c>
      <c r="F6" s="20">
        <v>43300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>
      <c r="A7" s="18" t="s">
        <v>90</v>
      </c>
      <c r="B7" s="19" t="s">
        <v>91</v>
      </c>
      <c r="C7" s="19" t="s">
        <v>35</v>
      </c>
      <c r="D7" s="19">
        <v>41190</v>
      </c>
      <c r="E7" s="19">
        <v>41191</v>
      </c>
      <c r="F7" s="20">
        <v>43301</v>
      </c>
      <c r="G7" s="21">
        <v>21560</v>
      </c>
      <c r="H7" s="19"/>
      <c r="I7" s="22"/>
      <c r="J7" s="22"/>
      <c r="K7" s="22">
        <v>21560</v>
      </c>
      <c r="L7" s="22"/>
      <c r="M7" s="22"/>
      <c r="N7" s="23">
        <f t="shared" ref="N7:N31" si="0">G7+I7</f>
        <v>21560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38560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38560</v>
      </c>
      <c r="H31" s="38"/>
      <c r="I31" s="39">
        <f>SUM(I6:I30)</f>
        <v>0</v>
      </c>
      <c r="J31" s="39">
        <f>SUM(J6:J30)</f>
        <v>0</v>
      </c>
      <c r="K31" s="39">
        <f>SUM(K6:K30)</f>
        <v>38560</v>
      </c>
      <c r="L31" s="39">
        <f>SUM(L6:L30)</f>
        <v>0</v>
      </c>
      <c r="M31" s="39">
        <f>SUM(M6:M30)</f>
        <v>0</v>
      </c>
      <c r="N31" s="23">
        <f t="shared" si="0"/>
        <v>38560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Hoja29"/>
  <dimension ref="A1:N38"/>
  <sheetViews>
    <sheetView workbookViewId="0">
      <selection sqref="A1:XFD1048576"/>
    </sheetView>
  </sheetViews>
  <sheetFormatPr baseColWidth="10" defaultRowHeight="15"/>
  <cols>
    <col min="2" max="2" width="19.8554687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41190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27</v>
      </c>
      <c r="C6" s="19"/>
      <c r="D6" s="19"/>
      <c r="E6" s="19"/>
      <c r="F6" s="20">
        <v>43299</v>
      </c>
      <c r="G6" s="21"/>
      <c r="H6" s="54" t="s">
        <v>36</v>
      </c>
      <c r="I6" s="22">
        <v>1600</v>
      </c>
      <c r="J6" s="22">
        <v>1600</v>
      </c>
      <c r="K6" s="22"/>
      <c r="L6" s="22"/>
      <c r="M6" s="22"/>
      <c r="N6" s="23">
        <f>G6+I6</f>
        <v>1600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1600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1600</v>
      </c>
      <c r="J31" s="39">
        <f>SUM(J6:J30)</f>
        <v>1600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1600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1600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1600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49.xml><?xml version="1.0" encoding="utf-8"?>
<worksheet xmlns="http://schemas.openxmlformats.org/spreadsheetml/2006/main" xmlns:r="http://schemas.openxmlformats.org/officeDocument/2006/relationships">
  <sheetPr codeName="Hoja30"/>
  <dimension ref="A1:N38"/>
  <sheetViews>
    <sheetView workbookViewId="0">
      <selection sqref="A1:XFD1048576"/>
    </sheetView>
  </sheetViews>
  <sheetFormatPr baseColWidth="10" defaultRowHeight="15"/>
  <cols>
    <col min="2" max="2" width="19.8554687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41189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67</v>
      </c>
      <c r="B6" s="19" t="s">
        <v>87</v>
      </c>
      <c r="C6" s="19" t="s">
        <v>35</v>
      </c>
      <c r="D6" s="19">
        <v>41189</v>
      </c>
      <c r="E6" s="19">
        <v>41190</v>
      </c>
      <c r="F6" s="20">
        <v>43297</v>
      </c>
      <c r="G6" s="21">
        <v>27000</v>
      </c>
      <c r="H6" s="54"/>
      <c r="I6" s="22"/>
      <c r="J6" s="22"/>
      <c r="K6" s="22">
        <v>27000</v>
      </c>
      <c r="L6" s="22"/>
      <c r="M6" s="22"/>
      <c r="N6" s="23">
        <f>G6+I6</f>
        <v>27000</v>
      </c>
    </row>
    <row r="7" spans="1:14">
      <c r="A7" s="18"/>
      <c r="B7" s="19" t="s">
        <v>27</v>
      </c>
      <c r="C7" s="19"/>
      <c r="D7" s="19"/>
      <c r="E7" s="19"/>
      <c r="F7" s="20">
        <v>43298</v>
      </c>
      <c r="G7" s="21"/>
      <c r="H7" s="19" t="s">
        <v>36</v>
      </c>
      <c r="I7" s="22">
        <v>1600</v>
      </c>
      <c r="J7" s="22">
        <v>1600</v>
      </c>
      <c r="K7" s="22"/>
      <c r="L7" s="22"/>
      <c r="M7" s="22"/>
      <c r="N7" s="23">
        <f t="shared" ref="N7:N31" si="0">G7+I7</f>
        <v>1600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28600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27000</v>
      </c>
      <c r="H31" s="38"/>
      <c r="I31" s="39">
        <f>SUM(I6:I30)</f>
        <v>1600</v>
      </c>
      <c r="J31" s="39">
        <f>SUM(J6:J30)</f>
        <v>1600</v>
      </c>
      <c r="K31" s="39">
        <f>SUM(K6:K30)</f>
        <v>27000</v>
      </c>
      <c r="L31" s="39">
        <f>SUM(L6:L30)</f>
        <v>0</v>
      </c>
      <c r="M31" s="39">
        <f>SUM(M6:M30)</f>
        <v>0</v>
      </c>
      <c r="N31" s="23">
        <f t="shared" si="0"/>
        <v>28600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1600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1600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8"/>
  <sheetViews>
    <sheetView topLeftCell="A19" workbookViewId="0">
      <selection sqref="A1:N38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170</v>
      </c>
      <c r="E3" s="61"/>
      <c r="F3" s="61"/>
      <c r="G3" s="62"/>
      <c r="H3" s="1"/>
      <c r="I3" s="1"/>
      <c r="J3" s="13"/>
      <c r="K3" s="63">
        <v>41211</v>
      </c>
      <c r="L3" s="64"/>
      <c r="M3" s="65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/>
      <c r="C6" s="19"/>
      <c r="D6" s="19"/>
      <c r="E6" s="19"/>
      <c r="F6" s="20"/>
      <c r="G6" s="21"/>
      <c r="H6" s="54"/>
      <c r="I6" s="22"/>
      <c r="J6" s="22"/>
      <c r="K6" s="22"/>
      <c r="L6" s="22"/>
      <c r="M6" s="22"/>
      <c r="N6" s="23">
        <f>G6+I6</f>
        <v>0</v>
      </c>
    </row>
    <row r="7" spans="1:14">
      <c r="A7" s="18"/>
      <c r="B7" s="19"/>
      <c r="C7" s="19"/>
      <c r="D7" s="19"/>
      <c r="E7" s="19"/>
      <c r="F7" s="20"/>
      <c r="G7" s="21"/>
      <c r="H7" s="20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4"/>
      <c r="C13" s="24"/>
      <c r="D13" s="19"/>
      <c r="E13" s="19"/>
      <c r="F13" s="20"/>
      <c r="G13" s="21"/>
      <c r="H13" s="21"/>
      <c r="I13" s="25"/>
      <c r="J13" s="25"/>
      <c r="K13" s="21"/>
      <c r="L13" s="21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0</v>
      </c>
      <c r="H31" s="21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Hoja31"/>
  <dimension ref="A1:N38"/>
  <sheetViews>
    <sheetView workbookViewId="0"/>
  </sheetViews>
  <sheetFormatPr baseColWidth="10" defaultRowHeight="15"/>
  <cols>
    <col min="2" max="2" width="19.8554687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37</v>
      </c>
      <c r="E3" s="11"/>
      <c r="F3" s="11"/>
      <c r="G3" s="12"/>
      <c r="H3" s="5"/>
      <c r="I3" s="1"/>
      <c r="J3" s="13"/>
      <c r="K3" s="14">
        <v>41189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85</v>
      </c>
      <c r="C6" s="19" t="s">
        <v>35</v>
      </c>
      <c r="D6" s="19">
        <v>41189</v>
      </c>
      <c r="E6" s="19">
        <v>41190</v>
      </c>
      <c r="F6" s="20">
        <v>43295</v>
      </c>
      <c r="G6" s="21">
        <v>17000</v>
      </c>
      <c r="H6" s="54"/>
      <c r="I6" s="22"/>
      <c r="J6" s="22">
        <v>17000</v>
      </c>
      <c r="K6" s="22"/>
      <c r="L6" s="22"/>
      <c r="M6" s="22"/>
      <c r="N6" s="23">
        <f>G6+I6</f>
        <v>17000</v>
      </c>
    </row>
    <row r="7" spans="1:14">
      <c r="A7" s="18"/>
      <c r="B7" s="19" t="s">
        <v>86</v>
      </c>
      <c r="C7" s="19" t="s">
        <v>35</v>
      </c>
      <c r="D7" s="19">
        <v>41189</v>
      </c>
      <c r="E7" s="19">
        <v>41190</v>
      </c>
      <c r="F7" s="20">
        <v>43296</v>
      </c>
      <c r="G7" s="21">
        <v>17000</v>
      </c>
      <c r="H7" s="19"/>
      <c r="I7" s="22"/>
      <c r="J7" s="22"/>
      <c r="K7" s="22">
        <v>17000</v>
      </c>
      <c r="L7" s="22"/>
      <c r="M7" s="22"/>
      <c r="N7" s="23">
        <f t="shared" ref="N7:N31" si="0">G7+I7</f>
        <v>17000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34000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34000</v>
      </c>
      <c r="H31" s="38"/>
      <c r="I31" s="39">
        <f>SUM(I6:I30)</f>
        <v>0</v>
      </c>
      <c r="J31" s="39">
        <f>SUM(J6:J30)</f>
        <v>17000</v>
      </c>
      <c r="K31" s="39">
        <f>SUM(K6:K30)</f>
        <v>17000</v>
      </c>
      <c r="L31" s="39">
        <f>SUM(L6:L30)</f>
        <v>0</v>
      </c>
      <c r="M31" s="39">
        <f>SUM(M6:M30)</f>
        <v>0</v>
      </c>
      <c r="N31" s="23">
        <f t="shared" si="0"/>
        <v>34000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17000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17000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Hoja32"/>
  <dimension ref="A1:N38"/>
  <sheetViews>
    <sheetView topLeftCell="A25" workbookViewId="0">
      <selection activeCell="H47" sqref="H47"/>
    </sheetView>
  </sheetViews>
  <sheetFormatPr baseColWidth="10" defaultRowHeight="15"/>
  <cols>
    <col min="2" max="2" width="19.85546875" customWidth="1"/>
    <col min="3" max="3" width="16.140625" customWidth="1"/>
    <col min="8" max="8" width="13.14062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41188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30</v>
      </c>
      <c r="B6" s="19" t="s">
        <v>79</v>
      </c>
      <c r="C6" s="19" t="s">
        <v>35</v>
      </c>
      <c r="D6" s="19">
        <v>41188</v>
      </c>
      <c r="E6" s="19">
        <v>41189</v>
      </c>
      <c r="F6" s="20">
        <v>43290</v>
      </c>
      <c r="G6" s="21">
        <v>17000</v>
      </c>
      <c r="H6" s="54"/>
      <c r="I6" s="22"/>
      <c r="J6" s="22">
        <v>17000</v>
      </c>
      <c r="K6" s="22"/>
      <c r="L6" s="22"/>
      <c r="M6" s="22"/>
      <c r="N6" s="23">
        <f>G6+I6</f>
        <v>17000</v>
      </c>
    </row>
    <row r="7" spans="1:14">
      <c r="A7" s="18" t="s">
        <v>50</v>
      </c>
      <c r="B7" s="19" t="s">
        <v>80</v>
      </c>
      <c r="C7" s="19" t="s">
        <v>35</v>
      </c>
      <c r="D7" s="19">
        <v>41188</v>
      </c>
      <c r="E7" s="19">
        <v>41190</v>
      </c>
      <c r="F7" s="20">
        <v>43291</v>
      </c>
      <c r="G7" s="21">
        <v>33320</v>
      </c>
      <c r="H7" s="19"/>
      <c r="I7" s="22"/>
      <c r="J7" s="22"/>
      <c r="K7" s="22">
        <v>33320</v>
      </c>
      <c r="L7" s="22"/>
      <c r="M7" s="22"/>
      <c r="N7" s="23">
        <f t="shared" ref="N7:N31" si="0">G7+I7</f>
        <v>33320</v>
      </c>
    </row>
    <row r="8" spans="1:14">
      <c r="A8" s="18" t="s">
        <v>81</v>
      </c>
      <c r="B8" s="19" t="s">
        <v>82</v>
      </c>
      <c r="C8" s="19" t="s">
        <v>35</v>
      </c>
      <c r="D8" s="19">
        <v>41188</v>
      </c>
      <c r="E8" s="19">
        <v>41189</v>
      </c>
      <c r="F8" s="20">
        <v>43292</v>
      </c>
      <c r="G8" s="21">
        <v>41160</v>
      </c>
      <c r="H8" s="20"/>
      <c r="I8" s="22"/>
      <c r="J8" s="22">
        <v>41160</v>
      </c>
      <c r="K8" s="22"/>
      <c r="L8" s="22"/>
      <c r="M8" s="22"/>
      <c r="N8" s="23">
        <f t="shared" si="0"/>
        <v>41160</v>
      </c>
    </row>
    <row r="9" spans="1:14">
      <c r="A9" s="18"/>
      <c r="B9" s="24" t="s">
        <v>83</v>
      </c>
      <c r="C9" s="24"/>
      <c r="D9" s="19"/>
      <c r="E9" s="19"/>
      <c r="F9" s="20">
        <v>43293</v>
      </c>
      <c r="G9" s="21"/>
      <c r="H9" s="20" t="s">
        <v>84</v>
      </c>
      <c r="I9" s="25">
        <v>39000</v>
      </c>
      <c r="J9" s="21">
        <v>39000</v>
      </c>
      <c r="K9" s="21"/>
      <c r="L9" s="21"/>
      <c r="M9" s="21"/>
      <c r="N9" s="23">
        <f t="shared" si="0"/>
        <v>39000</v>
      </c>
    </row>
    <row r="10" spans="1:14">
      <c r="A10" s="18"/>
      <c r="B10" s="24" t="s">
        <v>29</v>
      </c>
      <c r="C10" s="24"/>
      <c r="D10" s="19"/>
      <c r="E10" s="19"/>
      <c r="F10" s="20">
        <v>43294</v>
      </c>
      <c r="G10" s="21"/>
      <c r="H10" s="20" t="s">
        <v>36</v>
      </c>
      <c r="I10" s="25">
        <v>800</v>
      </c>
      <c r="J10" s="21">
        <v>800</v>
      </c>
      <c r="K10" s="21"/>
      <c r="L10" s="21"/>
      <c r="M10" s="21"/>
      <c r="N10" s="23">
        <f t="shared" si="0"/>
        <v>800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131280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91480</v>
      </c>
      <c r="H31" s="38"/>
      <c r="I31" s="39">
        <f>SUM(I6:I30)</f>
        <v>39800</v>
      </c>
      <c r="J31" s="39">
        <f>SUM(J6:J30)</f>
        <v>97960</v>
      </c>
      <c r="K31" s="39">
        <f>SUM(K6:K30)</f>
        <v>33320</v>
      </c>
      <c r="L31" s="39">
        <f>SUM(L6:L30)</f>
        <v>0</v>
      </c>
      <c r="M31" s="39">
        <f>SUM(M6:M30)</f>
        <v>0</v>
      </c>
      <c r="N31" s="23">
        <f t="shared" si="0"/>
        <v>131280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98000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98000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2.xml><?xml version="1.0" encoding="utf-8"?>
<worksheet xmlns="http://schemas.openxmlformats.org/spreadsheetml/2006/main" xmlns:r="http://schemas.openxmlformats.org/officeDocument/2006/relationships">
  <sheetPr codeName="Hoja33"/>
  <dimension ref="A1:N38"/>
  <sheetViews>
    <sheetView topLeftCell="A19" workbookViewId="0">
      <selection activeCell="M28" sqref="M28"/>
    </sheetView>
  </sheetViews>
  <sheetFormatPr baseColWidth="10" defaultRowHeight="1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41188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72</v>
      </c>
      <c r="B6" s="19" t="s">
        <v>73</v>
      </c>
      <c r="C6" s="19" t="s">
        <v>35</v>
      </c>
      <c r="D6" s="19">
        <v>41187</v>
      </c>
      <c r="E6" s="19">
        <v>41189</v>
      </c>
      <c r="F6" s="20">
        <v>43285</v>
      </c>
      <c r="G6" s="21">
        <v>40180</v>
      </c>
      <c r="H6" s="54"/>
      <c r="I6" s="22"/>
      <c r="J6" s="22">
        <v>40180</v>
      </c>
      <c r="K6" s="22"/>
      <c r="L6" s="22"/>
      <c r="M6" s="22"/>
      <c r="N6" s="23">
        <f>G6+I6</f>
        <v>40180</v>
      </c>
    </row>
    <row r="7" spans="1:14">
      <c r="A7" s="18" t="s">
        <v>74</v>
      </c>
      <c r="B7" s="19" t="s">
        <v>75</v>
      </c>
      <c r="C7" s="19" t="s">
        <v>35</v>
      </c>
      <c r="D7" s="19">
        <v>41187</v>
      </c>
      <c r="E7" s="19">
        <v>41188</v>
      </c>
      <c r="F7" s="20">
        <v>43286</v>
      </c>
      <c r="G7" s="21">
        <v>53900</v>
      </c>
      <c r="H7" s="19"/>
      <c r="I7" s="22"/>
      <c r="J7" s="22"/>
      <c r="K7" s="22">
        <v>53900</v>
      </c>
      <c r="L7" s="22"/>
      <c r="M7" s="22"/>
      <c r="N7" s="23">
        <f t="shared" ref="N7:N31" si="0">G7+I7</f>
        <v>53900</v>
      </c>
    </row>
    <row r="8" spans="1:14">
      <c r="A8" s="18" t="s">
        <v>50</v>
      </c>
      <c r="B8" s="19" t="s">
        <v>76</v>
      </c>
      <c r="C8" s="19" t="s">
        <v>35</v>
      </c>
      <c r="D8" s="19">
        <v>41187</v>
      </c>
      <c r="E8" s="19">
        <v>41188</v>
      </c>
      <c r="F8" s="20">
        <v>43287</v>
      </c>
      <c r="G8" s="21">
        <v>28420</v>
      </c>
      <c r="H8" s="20"/>
      <c r="I8" s="22"/>
      <c r="J8" s="22">
        <v>28420</v>
      </c>
      <c r="K8" s="22"/>
      <c r="L8" s="22"/>
      <c r="M8" s="22"/>
      <c r="N8" s="23">
        <f t="shared" si="0"/>
        <v>28420</v>
      </c>
    </row>
    <row r="9" spans="1:14">
      <c r="A9" s="18" t="s">
        <v>48</v>
      </c>
      <c r="B9" s="24" t="s">
        <v>77</v>
      </c>
      <c r="C9" s="24" t="s">
        <v>35</v>
      </c>
      <c r="D9" s="19">
        <v>41188</v>
      </c>
      <c r="E9" s="19">
        <v>41189</v>
      </c>
      <c r="F9" s="20">
        <v>43288</v>
      </c>
      <c r="G9" s="21">
        <v>17000</v>
      </c>
      <c r="H9" s="20"/>
      <c r="I9" s="25"/>
      <c r="J9" s="21">
        <v>17000</v>
      </c>
      <c r="K9" s="21"/>
      <c r="L9" s="21"/>
      <c r="M9" s="21"/>
      <c r="N9" s="23">
        <f t="shared" si="0"/>
        <v>17000</v>
      </c>
    </row>
    <row r="10" spans="1:14">
      <c r="A10" s="18"/>
      <c r="B10" s="24" t="s">
        <v>29</v>
      </c>
      <c r="C10" s="24"/>
      <c r="D10" s="19"/>
      <c r="E10" s="19"/>
      <c r="F10" s="20">
        <v>43289</v>
      </c>
      <c r="G10" s="21"/>
      <c r="H10" s="20" t="s">
        <v>36</v>
      </c>
      <c r="I10" s="25">
        <v>3000</v>
      </c>
      <c r="J10" s="21">
        <v>3000</v>
      </c>
      <c r="K10" s="21"/>
      <c r="L10" s="21"/>
      <c r="M10" s="21"/>
      <c r="N10" s="23">
        <f t="shared" si="0"/>
        <v>3000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142500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139500</v>
      </c>
      <c r="H31" s="38"/>
      <c r="I31" s="39">
        <f>SUM(I6:I30)</f>
        <v>3000</v>
      </c>
      <c r="J31" s="39">
        <f>SUM(J6:J30)</f>
        <v>88600</v>
      </c>
      <c r="K31" s="39">
        <f>SUM(K6:K30)</f>
        <v>53900</v>
      </c>
      <c r="L31" s="39">
        <f>SUM(L6:L30)</f>
        <v>0</v>
      </c>
      <c r="M31" s="39">
        <f>SUM(M6:M30)</f>
        <v>0</v>
      </c>
      <c r="N31" s="23">
        <f t="shared" si="0"/>
        <v>142500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 t="s">
        <v>78</v>
      </c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88600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88600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3.xml><?xml version="1.0" encoding="utf-8"?>
<worksheet xmlns="http://schemas.openxmlformats.org/spreadsheetml/2006/main" xmlns:r="http://schemas.openxmlformats.org/officeDocument/2006/relationships">
  <sheetPr codeName="Hoja34"/>
  <dimension ref="A1:N38"/>
  <sheetViews>
    <sheetView topLeftCell="A23" workbookViewId="0">
      <selection activeCell="D33" sqref="D33"/>
    </sheetView>
  </sheetViews>
  <sheetFormatPr baseColWidth="10" defaultRowHeight="1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41187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60</v>
      </c>
      <c r="B6" s="19" t="s">
        <v>61</v>
      </c>
      <c r="C6" s="19" t="s">
        <v>35</v>
      </c>
      <c r="D6" s="19">
        <v>41187</v>
      </c>
      <c r="E6" s="19">
        <v>41189</v>
      </c>
      <c r="F6" s="20">
        <v>43276</v>
      </c>
      <c r="G6" s="21">
        <v>40180</v>
      </c>
      <c r="H6" s="54"/>
      <c r="I6" s="22"/>
      <c r="J6" s="22"/>
      <c r="K6" s="22">
        <v>40180</v>
      </c>
      <c r="L6" s="22"/>
      <c r="M6" s="22"/>
      <c r="N6" s="23">
        <f>G6+I6</f>
        <v>40180</v>
      </c>
    </row>
    <row r="7" spans="1:14">
      <c r="A7" s="18" t="s">
        <v>62</v>
      </c>
      <c r="B7" s="19" t="s">
        <v>63</v>
      </c>
      <c r="C7" s="19" t="s">
        <v>32</v>
      </c>
      <c r="D7" s="19">
        <v>41187</v>
      </c>
      <c r="E7" s="19">
        <v>41188</v>
      </c>
      <c r="F7" s="20">
        <v>43277</v>
      </c>
      <c r="G7" s="21">
        <v>34000</v>
      </c>
      <c r="H7" s="19"/>
      <c r="I7" s="22"/>
      <c r="J7" s="22"/>
      <c r="K7" s="22">
        <v>34000</v>
      </c>
      <c r="L7" s="22"/>
      <c r="M7" s="22"/>
      <c r="N7" s="23">
        <f t="shared" ref="N7:N31" si="0">G7+I7</f>
        <v>34000</v>
      </c>
    </row>
    <row r="8" spans="1:14">
      <c r="A8" s="18" t="s">
        <v>64</v>
      </c>
      <c r="B8" s="19" t="s">
        <v>65</v>
      </c>
      <c r="C8" s="19" t="s">
        <v>35</v>
      </c>
      <c r="D8" s="19">
        <v>41187</v>
      </c>
      <c r="E8" s="19">
        <v>41189</v>
      </c>
      <c r="F8" s="20">
        <v>43278</v>
      </c>
      <c r="G8" s="21">
        <v>34000</v>
      </c>
      <c r="H8" s="20"/>
      <c r="I8" s="22"/>
      <c r="J8" s="22"/>
      <c r="K8" s="22">
        <v>34000</v>
      </c>
      <c r="L8" s="22"/>
      <c r="M8" s="22"/>
      <c r="N8" s="23">
        <f t="shared" si="0"/>
        <v>34000</v>
      </c>
    </row>
    <row r="9" spans="1:14">
      <c r="A9" s="18" t="s">
        <v>52</v>
      </c>
      <c r="B9" s="24" t="s">
        <v>66</v>
      </c>
      <c r="C9" s="24" t="s">
        <v>32</v>
      </c>
      <c r="D9" s="19">
        <v>41187</v>
      </c>
      <c r="E9" s="19">
        <v>41188</v>
      </c>
      <c r="F9" s="20">
        <v>43280</v>
      </c>
      <c r="G9" s="21">
        <v>20500</v>
      </c>
      <c r="H9" s="20"/>
      <c r="I9" s="25"/>
      <c r="J9" s="21"/>
      <c r="K9" s="21">
        <v>20500</v>
      </c>
      <c r="L9" s="21"/>
      <c r="M9" s="21"/>
      <c r="N9" s="23">
        <f t="shared" si="0"/>
        <v>20500</v>
      </c>
    </row>
    <row r="10" spans="1:14">
      <c r="A10" s="18" t="s">
        <v>67</v>
      </c>
      <c r="B10" s="24" t="s">
        <v>68</v>
      </c>
      <c r="C10" s="24" t="s">
        <v>32</v>
      </c>
      <c r="D10" s="19">
        <v>41187</v>
      </c>
      <c r="E10" s="19">
        <v>41188</v>
      </c>
      <c r="F10" s="20">
        <v>43281</v>
      </c>
      <c r="G10" s="21">
        <v>23000</v>
      </c>
      <c r="H10" s="20"/>
      <c r="I10" s="25"/>
      <c r="J10" s="21"/>
      <c r="K10" s="21">
        <v>23000</v>
      </c>
      <c r="L10" s="21"/>
      <c r="M10" s="21"/>
      <c r="N10" s="23">
        <f t="shared" si="0"/>
        <v>23000</v>
      </c>
    </row>
    <row r="11" spans="1:14">
      <c r="A11" s="18" t="s">
        <v>70</v>
      </c>
      <c r="B11" s="24" t="s">
        <v>71</v>
      </c>
      <c r="C11" s="24" t="s">
        <v>32</v>
      </c>
      <c r="D11" s="19">
        <v>41187</v>
      </c>
      <c r="E11" s="19">
        <v>41188</v>
      </c>
      <c r="F11" s="20">
        <v>43282</v>
      </c>
      <c r="G11" s="21">
        <v>17000</v>
      </c>
      <c r="H11" s="20"/>
      <c r="I11" s="25"/>
      <c r="J11" s="21"/>
      <c r="K11" s="21">
        <v>17000</v>
      </c>
      <c r="L11" s="21"/>
      <c r="M11" s="21"/>
      <c r="N11" s="23">
        <f t="shared" si="0"/>
        <v>17000</v>
      </c>
    </row>
    <row r="12" spans="1:14">
      <c r="A12" s="18"/>
      <c r="B12" s="24" t="s">
        <v>29</v>
      </c>
      <c r="C12" s="24"/>
      <c r="D12" s="19"/>
      <c r="E12" s="19"/>
      <c r="F12" s="20">
        <v>43283</v>
      </c>
      <c r="G12" s="21"/>
      <c r="H12" s="21" t="s">
        <v>36</v>
      </c>
      <c r="I12" s="25">
        <v>1800</v>
      </c>
      <c r="J12" s="25">
        <v>1800</v>
      </c>
      <c r="K12" s="21"/>
      <c r="L12" s="21"/>
      <c r="M12" s="21"/>
      <c r="N12" s="23">
        <f t="shared" si="0"/>
        <v>1800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170480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168680</v>
      </c>
      <c r="H31" s="38"/>
      <c r="I31" s="39">
        <f>SUM(I6:I30)</f>
        <v>1800</v>
      </c>
      <c r="J31" s="39">
        <f>SUM(J6:J30)</f>
        <v>1800</v>
      </c>
      <c r="K31" s="39">
        <f>SUM(K6:K30)</f>
        <v>168680</v>
      </c>
      <c r="L31" s="39">
        <f>SUM(L6:L30)</f>
        <v>0</v>
      </c>
      <c r="M31" s="39">
        <f>SUM(M6:M30)</f>
        <v>0</v>
      </c>
      <c r="N31" s="23">
        <f t="shared" si="0"/>
        <v>170480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 t="s">
        <v>69</v>
      </c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1800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52" t="s">
        <v>17</v>
      </c>
      <c r="B38" s="53"/>
      <c r="C38" s="50">
        <f>SUM(C36+C37)</f>
        <v>1800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4.xml><?xml version="1.0" encoding="utf-8"?>
<worksheet xmlns="http://schemas.openxmlformats.org/spreadsheetml/2006/main" xmlns:r="http://schemas.openxmlformats.org/officeDocument/2006/relationships">
  <sheetPr codeName="Hoja35"/>
  <dimension ref="A1:N38"/>
  <sheetViews>
    <sheetView topLeftCell="A19" workbookViewId="0">
      <selection activeCell="D28" sqref="D28"/>
    </sheetView>
  </sheetViews>
  <sheetFormatPr baseColWidth="10" defaultRowHeight="1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41186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52</v>
      </c>
      <c r="B6" s="19" t="s">
        <v>53</v>
      </c>
      <c r="C6" s="19" t="s">
        <v>35</v>
      </c>
      <c r="D6" s="19">
        <v>41186</v>
      </c>
      <c r="E6" s="19">
        <v>41187</v>
      </c>
      <c r="F6" s="20">
        <v>43267</v>
      </c>
      <c r="G6" s="21">
        <v>17000</v>
      </c>
      <c r="H6" s="54"/>
      <c r="I6" s="22"/>
      <c r="J6" s="22">
        <v>17000</v>
      </c>
      <c r="K6" s="22"/>
      <c r="L6" s="22"/>
      <c r="M6" s="22"/>
      <c r="N6" s="23">
        <f>G6+I6</f>
        <v>17000</v>
      </c>
    </row>
    <row r="7" spans="1:14">
      <c r="A7" s="18" t="s">
        <v>52</v>
      </c>
      <c r="B7" s="19" t="s">
        <v>54</v>
      </c>
      <c r="C7" s="19"/>
      <c r="D7" s="19"/>
      <c r="E7" s="19"/>
      <c r="F7" s="20">
        <v>43268</v>
      </c>
      <c r="G7" s="21"/>
      <c r="H7" s="19" t="s">
        <v>55</v>
      </c>
      <c r="I7" s="22">
        <v>57330</v>
      </c>
      <c r="J7" s="22"/>
      <c r="K7" s="22">
        <v>57330</v>
      </c>
      <c r="L7" s="22"/>
      <c r="M7" s="22"/>
      <c r="N7" s="23">
        <f t="shared" ref="N7:N31" si="0">G7+I7</f>
        <v>57330</v>
      </c>
    </row>
    <row r="8" spans="1:14">
      <c r="A8" s="18" t="s">
        <v>56</v>
      </c>
      <c r="B8" s="19" t="s">
        <v>57</v>
      </c>
      <c r="C8" s="19" t="s">
        <v>58</v>
      </c>
      <c r="D8" s="19">
        <v>41183</v>
      </c>
      <c r="E8" s="19">
        <v>41187</v>
      </c>
      <c r="F8" s="20">
        <v>43269</v>
      </c>
      <c r="G8" s="21">
        <v>68000</v>
      </c>
      <c r="H8" s="20"/>
      <c r="I8" s="22"/>
      <c r="J8" s="22"/>
      <c r="K8" s="22">
        <v>68000</v>
      </c>
      <c r="L8" s="22"/>
      <c r="M8" s="22"/>
      <c r="N8" s="23">
        <f t="shared" si="0"/>
        <v>68000</v>
      </c>
    </row>
    <row r="9" spans="1:14">
      <c r="A9" s="18" t="s">
        <v>33</v>
      </c>
      <c r="B9" s="24" t="s">
        <v>59</v>
      </c>
      <c r="C9" s="24" t="s">
        <v>35</v>
      </c>
      <c r="D9" s="19">
        <v>41186</v>
      </c>
      <c r="E9" s="19">
        <v>41187</v>
      </c>
      <c r="F9" s="20">
        <v>43270</v>
      </c>
      <c r="G9" s="21">
        <v>10000</v>
      </c>
      <c r="H9" s="20"/>
      <c r="I9" s="25"/>
      <c r="J9" s="21"/>
      <c r="K9" s="21">
        <v>10000</v>
      </c>
      <c r="L9" s="21"/>
      <c r="M9" s="21"/>
      <c r="N9" s="23">
        <f t="shared" si="0"/>
        <v>10000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152330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95000</v>
      </c>
      <c r="H31" s="38"/>
      <c r="I31" s="39">
        <f>SUM(I6:I30)</f>
        <v>57330</v>
      </c>
      <c r="J31" s="39">
        <f>SUM(J6:J30)</f>
        <v>17000</v>
      </c>
      <c r="K31" s="39">
        <f>SUM(K6:K30)</f>
        <v>135330</v>
      </c>
      <c r="L31" s="39">
        <f>SUM(L6:L30)</f>
        <v>0</v>
      </c>
      <c r="M31" s="39">
        <f>SUM(M6:M30)</f>
        <v>0</v>
      </c>
      <c r="N31" s="23">
        <f t="shared" si="0"/>
        <v>152330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91"/>
      <c r="H33" s="92"/>
      <c r="I33" s="92"/>
      <c r="J33" s="92"/>
      <c r="K33" s="92"/>
      <c r="L33" s="92"/>
      <c r="M33" s="92"/>
      <c r="N33" s="9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94"/>
      <c r="H34" s="95"/>
      <c r="I34" s="95"/>
      <c r="J34" s="95"/>
      <c r="K34" s="95"/>
      <c r="L34" s="95"/>
      <c r="M34" s="95"/>
      <c r="N34" s="96"/>
    </row>
    <row r="35" spans="1:14">
      <c r="A35" s="17" t="s">
        <v>23</v>
      </c>
      <c r="B35" s="1"/>
      <c r="C35" s="49">
        <v>10</v>
      </c>
      <c r="D35" s="48"/>
      <c r="E35" s="48"/>
      <c r="F35" s="48"/>
      <c r="G35" s="94"/>
      <c r="H35" s="95"/>
      <c r="I35" s="95"/>
      <c r="J35" s="95"/>
      <c r="K35" s="95"/>
      <c r="L35" s="95"/>
      <c r="M35" s="95"/>
      <c r="N35" s="96"/>
    </row>
    <row r="36" spans="1:14">
      <c r="A36" s="1"/>
      <c r="B36" s="1"/>
      <c r="C36" s="50">
        <f>((C34+C35)*E34)</f>
        <v>4900</v>
      </c>
      <c r="D36" s="48"/>
      <c r="E36" s="48"/>
      <c r="F36" s="48"/>
      <c r="G36" s="94"/>
      <c r="H36" s="95"/>
      <c r="I36" s="95"/>
      <c r="J36" s="95"/>
      <c r="K36" s="95"/>
      <c r="L36" s="95"/>
      <c r="M36" s="95"/>
      <c r="N36" s="96"/>
    </row>
    <row r="37" spans="1:14">
      <c r="A37" s="17" t="s">
        <v>24</v>
      </c>
      <c r="B37" s="1"/>
      <c r="C37" s="51">
        <v>12100</v>
      </c>
      <c r="D37" s="48"/>
      <c r="E37" s="48"/>
      <c r="F37" s="48"/>
      <c r="G37" s="94"/>
      <c r="H37" s="95"/>
      <c r="I37" s="95"/>
      <c r="J37" s="95"/>
      <c r="K37" s="95"/>
      <c r="L37" s="95"/>
      <c r="M37" s="95"/>
      <c r="N37" s="96"/>
    </row>
    <row r="38" spans="1:14" ht="15.75" thickBot="1">
      <c r="A38" s="52" t="s">
        <v>17</v>
      </c>
      <c r="B38" s="53"/>
      <c r="C38" s="50">
        <f>SUM(C36+C37)</f>
        <v>17000</v>
      </c>
      <c r="D38" s="48"/>
      <c r="E38" s="48"/>
      <c r="F38" s="48"/>
      <c r="G38" s="97"/>
      <c r="H38" s="98"/>
      <c r="I38" s="98"/>
      <c r="J38" s="98"/>
      <c r="K38" s="98"/>
      <c r="L38" s="98"/>
      <c r="M38" s="98"/>
      <c r="N38" s="9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5.xml><?xml version="1.0" encoding="utf-8"?>
<worksheet xmlns="http://schemas.openxmlformats.org/spreadsheetml/2006/main" xmlns:r="http://schemas.openxmlformats.org/officeDocument/2006/relationships">
  <sheetPr codeName="Hoja36"/>
  <dimension ref="A1:N38"/>
  <sheetViews>
    <sheetView workbookViewId="0">
      <selection sqref="A1:XFD1048576"/>
    </sheetView>
  </sheetViews>
  <sheetFormatPr baseColWidth="10" defaultRowHeight="1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41186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50</v>
      </c>
      <c r="B6" s="19" t="s">
        <v>51</v>
      </c>
      <c r="C6" s="19" t="s">
        <v>35</v>
      </c>
      <c r="D6" s="19">
        <v>41182</v>
      </c>
      <c r="E6" s="19">
        <v>41186</v>
      </c>
      <c r="F6" s="20">
        <v>43266</v>
      </c>
      <c r="G6" s="21">
        <v>121520</v>
      </c>
      <c r="H6" s="54"/>
      <c r="I6" s="22"/>
      <c r="J6" s="22"/>
      <c r="K6" s="22"/>
      <c r="L6" s="22"/>
      <c r="M6" s="22">
        <v>121520</v>
      </c>
      <c r="N6" s="23">
        <f>G6+I6</f>
        <v>121520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121520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121520</v>
      </c>
      <c r="H31" s="38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121520</v>
      </c>
      <c r="N31" s="23">
        <f t="shared" si="0"/>
        <v>121520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91"/>
      <c r="H33" s="92"/>
      <c r="I33" s="92"/>
      <c r="J33" s="92"/>
      <c r="K33" s="92"/>
      <c r="L33" s="92"/>
      <c r="M33" s="92"/>
      <c r="N33" s="9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94"/>
      <c r="H34" s="95"/>
      <c r="I34" s="95"/>
      <c r="J34" s="95"/>
      <c r="K34" s="95"/>
      <c r="L34" s="95"/>
      <c r="M34" s="95"/>
      <c r="N34" s="9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94"/>
      <c r="H35" s="95"/>
      <c r="I35" s="95"/>
      <c r="J35" s="95"/>
      <c r="K35" s="95"/>
      <c r="L35" s="95"/>
      <c r="M35" s="95"/>
      <c r="N35" s="96"/>
    </row>
    <row r="36" spans="1:14">
      <c r="A36" s="1"/>
      <c r="B36" s="1"/>
      <c r="C36" s="50">
        <f>((C34+C35)*E34)</f>
        <v>0</v>
      </c>
      <c r="D36" s="48"/>
      <c r="E36" s="48"/>
      <c r="F36" s="48"/>
      <c r="G36" s="94"/>
      <c r="H36" s="95"/>
      <c r="I36" s="95"/>
      <c r="J36" s="95"/>
      <c r="K36" s="95"/>
      <c r="L36" s="95"/>
      <c r="M36" s="95"/>
      <c r="N36" s="9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94"/>
      <c r="H37" s="95"/>
      <c r="I37" s="95"/>
      <c r="J37" s="95"/>
      <c r="K37" s="95"/>
      <c r="L37" s="95"/>
      <c r="M37" s="95"/>
      <c r="N37" s="9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97"/>
      <c r="H38" s="98"/>
      <c r="I38" s="98"/>
      <c r="J38" s="98"/>
      <c r="K38" s="98"/>
      <c r="L38" s="98"/>
      <c r="M38" s="98"/>
      <c r="N38" s="9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Hoja37"/>
  <dimension ref="A1:N38"/>
  <sheetViews>
    <sheetView workbookViewId="0">
      <selection activeCell="E18" sqref="E18"/>
    </sheetView>
  </sheetViews>
  <sheetFormatPr baseColWidth="10" defaultRowHeight="1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41185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33</v>
      </c>
      <c r="B6" s="19" t="s">
        <v>40</v>
      </c>
      <c r="C6" s="19" t="s">
        <v>35</v>
      </c>
      <c r="D6" s="19">
        <v>41185</v>
      </c>
      <c r="E6" s="19">
        <v>41187</v>
      </c>
      <c r="F6" s="20">
        <v>43259</v>
      </c>
      <c r="G6" s="21">
        <v>41500</v>
      </c>
      <c r="H6" s="54"/>
      <c r="I6" s="22"/>
      <c r="J6" s="22">
        <v>41500</v>
      </c>
      <c r="K6" s="22"/>
      <c r="L6" s="22"/>
      <c r="M6" s="22"/>
      <c r="N6" s="23">
        <f>G6+I6</f>
        <v>41500</v>
      </c>
    </row>
    <row r="7" spans="1:14">
      <c r="A7" s="18" t="s">
        <v>41</v>
      </c>
      <c r="B7" s="19" t="s">
        <v>42</v>
      </c>
      <c r="C7" s="19" t="s">
        <v>35</v>
      </c>
      <c r="D7" s="19">
        <v>41185</v>
      </c>
      <c r="E7" s="19">
        <v>41200</v>
      </c>
      <c r="F7" s="20">
        <v>43260</v>
      </c>
      <c r="G7" s="21">
        <v>225000</v>
      </c>
      <c r="H7" s="19"/>
      <c r="I7" s="22"/>
      <c r="J7" s="22"/>
      <c r="K7" s="22">
        <v>225000</v>
      </c>
      <c r="L7" s="22"/>
      <c r="M7" s="22"/>
      <c r="N7" s="23">
        <f t="shared" ref="N7:N31" si="0">G7+I7</f>
        <v>225000</v>
      </c>
    </row>
    <row r="8" spans="1:14">
      <c r="A8" s="18" t="s">
        <v>43</v>
      </c>
      <c r="B8" s="19" t="s">
        <v>44</v>
      </c>
      <c r="C8" s="19" t="s">
        <v>38</v>
      </c>
      <c r="D8" s="19">
        <v>41185</v>
      </c>
      <c r="E8" s="19">
        <v>41187</v>
      </c>
      <c r="F8" s="55">
        <v>43264</v>
      </c>
      <c r="G8" s="21">
        <v>47000</v>
      </c>
      <c r="H8" s="20"/>
      <c r="I8" s="22"/>
      <c r="J8" s="22"/>
      <c r="K8" s="22">
        <v>47000</v>
      </c>
      <c r="L8" s="22"/>
      <c r="M8" s="22"/>
      <c r="N8" s="23">
        <f t="shared" si="0"/>
        <v>47000</v>
      </c>
    </row>
    <row r="9" spans="1:14">
      <c r="A9" s="18" t="s">
        <v>45</v>
      </c>
      <c r="B9" s="24" t="s">
        <v>46</v>
      </c>
      <c r="C9" s="24" t="s">
        <v>38</v>
      </c>
      <c r="D9" s="19">
        <v>41185</v>
      </c>
      <c r="E9" s="19">
        <v>41186</v>
      </c>
      <c r="F9" s="20">
        <v>43262</v>
      </c>
      <c r="G9" s="21">
        <v>17000</v>
      </c>
      <c r="H9" s="20"/>
      <c r="I9" s="25"/>
      <c r="J9" s="21">
        <v>17000</v>
      </c>
      <c r="K9" s="21"/>
      <c r="L9" s="21"/>
      <c r="M9" s="21"/>
      <c r="N9" s="23">
        <f t="shared" si="0"/>
        <v>17000</v>
      </c>
    </row>
    <row r="10" spans="1:14">
      <c r="A10" s="18"/>
      <c r="B10" s="24" t="s">
        <v>46</v>
      </c>
      <c r="C10" s="24"/>
      <c r="D10" s="19"/>
      <c r="E10" s="19"/>
      <c r="F10" s="20">
        <v>43263</v>
      </c>
      <c r="G10" s="21"/>
      <c r="H10" s="20" t="s">
        <v>47</v>
      </c>
      <c r="I10" s="25">
        <v>2500</v>
      </c>
      <c r="J10" s="21">
        <v>2500</v>
      </c>
      <c r="K10" s="21"/>
      <c r="L10" s="21"/>
      <c r="M10" s="21"/>
      <c r="N10" s="23">
        <f t="shared" si="0"/>
        <v>2500</v>
      </c>
    </row>
    <row r="11" spans="1:14">
      <c r="A11" s="18" t="s">
        <v>48</v>
      </c>
      <c r="B11" s="24" t="s">
        <v>49</v>
      </c>
      <c r="C11" s="24" t="s">
        <v>38</v>
      </c>
      <c r="D11" s="19">
        <v>41185</v>
      </c>
      <c r="E11" s="19">
        <v>41186</v>
      </c>
      <c r="F11" s="55">
        <v>43264</v>
      </c>
      <c r="G11" s="21">
        <v>26000</v>
      </c>
      <c r="H11" s="20"/>
      <c r="I11" s="25"/>
      <c r="J11" s="21">
        <v>26000</v>
      </c>
      <c r="K11" s="21"/>
      <c r="L11" s="21"/>
      <c r="M11" s="21"/>
      <c r="N11" s="23">
        <f t="shared" si="0"/>
        <v>26000</v>
      </c>
    </row>
    <row r="12" spans="1:14">
      <c r="A12" s="18"/>
      <c r="B12" s="24" t="s">
        <v>36</v>
      </c>
      <c r="C12" s="24"/>
      <c r="D12" s="19"/>
      <c r="E12" s="19"/>
      <c r="F12" s="20">
        <v>43265</v>
      </c>
      <c r="G12" s="21"/>
      <c r="H12" s="21" t="s">
        <v>36</v>
      </c>
      <c r="I12" s="25">
        <v>3600</v>
      </c>
      <c r="J12" s="25">
        <v>3600</v>
      </c>
      <c r="K12" s="21"/>
      <c r="L12" s="21"/>
      <c r="M12" s="21"/>
      <c r="N12" s="23">
        <f t="shared" si="0"/>
        <v>3600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362600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356500</v>
      </c>
      <c r="H31" s="38"/>
      <c r="I31" s="39">
        <f>SUM(I6:I30)</f>
        <v>6100</v>
      </c>
      <c r="J31" s="39">
        <f>SUM(J6:J30)</f>
        <v>90600</v>
      </c>
      <c r="K31" s="39">
        <f>SUM(K6:K30)</f>
        <v>272000</v>
      </c>
      <c r="L31" s="39">
        <f>SUM(L6:L30)</f>
        <v>0</v>
      </c>
      <c r="M31" s="39">
        <f>SUM(M6:M30)</f>
        <v>0</v>
      </c>
      <c r="N31" s="23">
        <f t="shared" si="0"/>
        <v>362600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91"/>
      <c r="H33" s="92"/>
      <c r="I33" s="92"/>
      <c r="J33" s="92"/>
      <c r="K33" s="92"/>
      <c r="L33" s="92"/>
      <c r="M33" s="92"/>
      <c r="N33" s="9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94"/>
      <c r="H34" s="95"/>
      <c r="I34" s="95"/>
      <c r="J34" s="95"/>
      <c r="K34" s="95"/>
      <c r="L34" s="95"/>
      <c r="M34" s="95"/>
      <c r="N34" s="9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94"/>
      <c r="H35" s="95"/>
      <c r="I35" s="95"/>
      <c r="J35" s="95"/>
      <c r="K35" s="95"/>
      <c r="L35" s="95"/>
      <c r="M35" s="95"/>
      <c r="N35" s="96"/>
    </row>
    <row r="36" spans="1:14">
      <c r="A36" s="1"/>
      <c r="B36" s="1"/>
      <c r="C36" s="50">
        <f>((C34+C35)*E34)</f>
        <v>0</v>
      </c>
      <c r="D36" s="48"/>
      <c r="E36" s="48"/>
      <c r="F36" s="48"/>
      <c r="G36" s="94"/>
      <c r="H36" s="95"/>
      <c r="I36" s="95"/>
      <c r="J36" s="95"/>
      <c r="K36" s="95"/>
      <c r="L36" s="95"/>
      <c r="M36" s="95"/>
      <c r="N36" s="96"/>
    </row>
    <row r="37" spans="1:14">
      <c r="A37" s="17" t="s">
        <v>24</v>
      </c>
      <c r="B37" s="1"/>
      <c r="C37" s="51">
        <v>90600</v>
      </c>
      <c r="D37" s="48"/>
      <c r="E37" s="48"/>
      <c r="F37" s="48"/>
      <c r="G37" s="94"/>
      <c r="H37" s="95"/>
      <c r="I37" s="95"/>
      <c r="J37" s="95"/>
      <c r="K37" s="95"/>
      <c r="L37" s="95"/>
      <c r="M37" s="95"/>
      <c r="N37" s="96"/>
    </row>
    <row r="38" spans="1:14" ht="15.75" thickBot="1">
      <c r="A38" s="52" t="s">
        <v>17</v>
      </c>
      <c r="B38" s="53"/>
      <c r="C38" s="50">
        <f>SUM(C36+C37)</f>
        <v>90600</v>
      </c>
      <c r="D38" s="48"/>
      <c r="E38" s="48"/>
      <c r="F38" s="48"/>
      <c r="G38" s="97"/>
      <c r="H38" s="98"/>
      <c r="I38" s="98"/>
      <c r="J38" s="98"/>
      <c r="K38" s="98"/>
      <c r="L38" s="98"/>
      <c r="M38" s="98"/>
      <c r="N38" s="9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7.xml><?xml version="1.0" encoding="utf-8"?>
<worksheet xmlns="http://schemas.openxmlformats.org/spreadsheetml/2006/main" xmlns:r="http://schemas.openxmlformats.org/officeDocument/2006/relationships">
  <sheetPr codeName="Hoja38"/>
  <dimension ref="A1:N38"/>
  <sheetViews>
    <sheetView topLeftCell="A22" workbookViewId="0"/>
  </sheetViews>
  <sheetFormatPr baseColWidth="10" defaultRowHeight="1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37</v>
      </c>
      <c r="E3" s="11"/>
      <c r="F3" s="11"/>
      <c r="G3" s="12"/>
      <c r="H3" s="5"/>
      <c r="I3" s="1"/>
      <c r="J3" s="13"/>
      <c r="K3" s="14">
        <v>41185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 t="s">
        <v>39</v>
      </c>
      <c r="C6" s="19" t="s">
        <v>38</v>
      </c>
      <c r="D6" s="19">
        <v>41183</v>
      </c>
      <c r="E6" s="19">
        <v>41185</v>
      </c>
      <c r="F6" s="20">
        <v>43258</v>
      </c>
      <c r="G6" s="21">
        <v>34000</v>
      </c>
      <c r="H6" s="54"/>
      <c r="I6" s="22"/>
      <c r="J6" s="22"/>
      <c r="K6" s="22">
        <v>34000</v>
      </c>
      <c r="L6" s="22"/>
      <c r="M6" s="22"/>
      <c r="N6" s="23">
        <f>G6+I6</f>
        <v>34000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34000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34000</v>
      </c>
      <c r="H31" s="38"/>
      <c r="I31" s="39">
        <f>SUM(I6:I30)</f>
        <v>0</v>
      </c>
      <c r="J31" s="39">
        <f>SUM(J6:J30)</f>
        <v>0</v>
      </c>
      <c r="K31" s="39">
        <f>SUM(K6:K30)</f>
        <v>34000</v>
      </c>
      <c r="L31" s="39">
        <f>SUM(L6:L30)</f>
        <v>0</v>
      </c>
      <c r="M31" s="39">
        <f>SUM(M6:M30)</f>
        <v>0</v>
      </c>
      <c r="N31" s="23">
        <f t="shared" si="0"/>
        <v>34000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91"/>
      <c r="H33" s="92"/>
      <c r="I33" s="92"/>
      <c r="J33" s="92"/>
      <c r="K33" s="92"/>
      <c r="L33" s="92"/>
      <c r="M33" s="92"/>
      <c r="N33" s="9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94"/>
      <c r="H34" s="95"/>
      <c r="I34" s="95"/>
      <c r="J34" s="95"/>
      <c r="K34" s="95"/>
      <c r="L34" s="95"/>
      <c r="M34" s="95"/>
      <c r="N34" s="9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94"/>
      <c r="H35" s="95"/>
      <c r="I35" s="95"/>
      <c r="J35" s="95"/>
      <c r="K35" s="95"/>
      <c r="L35" s="95"/>
      <c r="M35" s="95"/>
      <c r="N35" s="96"/>
    </row>
    <row r="36" spans="1:14">
      <c r="A36" s="1"/>
      <c r="B36" s="1"/>
      <c r="C36" s="50">
        <f>((C34+C35)*E34)</f>
        <v>0</v>
      </c>
      <c r="D36" s="48"/>
      <c r="E36" s="48"/>
      <c r="F36" s="48"/>
      <c r="G36" s="94"/>
      <c r="H36" s="95"/>
      <c r="I36" s="95"/>
      <c r="J36" s="95"/>
      <c r="K36" s="95"/>
      <c r="L36" s="95"/>
      <c r="M36" s="95"/>
      <c r="N36" s="96"/>
    </row>
    <row r="37" spans="1:14">
      <c r="A37" s="17" t="s">
        <v>24</v>
      </c>
      <c r="B37" s="1"/>
      <c r="C37" s="51"/>
      <c r="D37" s="48"/>
      <c r="E37" s="48"/>
      <c r="F37" s="48"/>
      <c r="G37" s="94"/>
      <c r="H37" s="95"/>
      <c r="I37" s="95"/>
      <c r="J37" s="95"/>
      <c r="K37" s="95"/>
      <c r="L37" s="95"/>
      <c r="M37" s="95"/>
      <c r="N37" s="9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97"/>
      <c r="H38" s="98"/>
      <c r="I38" s="98"/>
      <c r="J38" s="98"/>
      <c r="K38" s="98"/>
      <c r="L38" s="98"/>
      <c r="M38" s="98"/>
      <c r="N38" s="9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8.xml><?xml version="1.0" encoding="utf-8"?>
<worksheet xmlns="http://schemas.openxmlformats.org/spreadsheetml/2006/main" xmlns:r="http://schemas.openxmlformats.org/officeDocument/2006/relationships">
  <sheetPr codeName="Hoja39"/>
  <dimension ref="A1:N38"/>
  <sheetViews>
    <sheetView topLeftCell="A16" workbookViewId="0"/>
  </sheetViews>
  <sheetFormatPr baseColWidth="10" defaultRowHeight="1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37</v>
      </c>
      <c r="E3" s="11"/>
      <c r="F3" s="11"/>
      <c r="G3" s="12"/>
      <c r="H3" s="5"/>
      <c r="I3" s="1"/>
      <c r="J3" s="13"/>
      <c r="K3" s="14">
        <v>41184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/>
      <c r="C6" s="19"/>
      <c r="D6" s="19"/>
      <c r="E6" s="19"/>
      <c r="F6" s="20"/>
      <c r="G6" s="21"/>
      <c r="H6" s="54"/>
      <c r="I6" s="22"/>
      <c r="J6" s="22"/>
      <c r="K6" s="22"/>
      <c r="L6" s="22"/>
      <c r="M6" s="22"/>
      <c r="N6" s="23">
        <f>G6+I6</f>
        <v>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91"/>
      <c r="H33" s="92"/>
      <c r="I33" s="92"/>
      <c r="J33" s="92"/>
      <c r="K33" s="92"/>
      <c r="L33" s="92"/>
      <c r="M33" s="92"/>
      <c r="N33" s="9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94"/>
      <c r="H34" s="95"/>
      <c r="I34" s="95"/>
      <c r="J34" s="95"/>
      <c r="K34" s="95"/>
      <c r="L34" s="95"/>
      <c r="M34" s="95"/>
      <c r="N34" s="9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94"/>
      <c r="H35" s="95"/>
      <c r="I35" s="95"/>
      <c r="J35" s="95"/>
      <c r="K35" s="95"/>
      <c r="L35" s="95"/>
      <c r="M35" s="95"/>
      <c r="N35" s="96"/>
    </row>
    <row r="36" spans="1:14">
      <c r="A36" s="1"/>
      <c r="B36" s="1"/>
      <c r="C36" s="50">
        <f>((C34+C35)*E34)</f>
        <v>0</v>
      </c>
      <c r="D36" s="48"/>
      <c r="E36" s="48"/>
      <c r="F36" s="48"/>
      <c r="G36" s="94"/>
      <c r="H36" s="95"/>
      <c r="I36" s="95"/>
      <c r="J36" s="95"/>
      <c r="K36" s="95"/>
      <c r="L36" s="95"/>
      <c r="M36" s="95"/>
      <c r="N36" s="96"/>
    </row>
    <row r="37" spans="1:14">
      <c r="A37" s="17" t="s">
        <v>24</v>
      </c>
      <c r="B37" s="1"/>
      <c r="C37" s="51"/>
      <c r="D37" s="48"/>
      <c r="E37" s="48"/>
      <c r="F37" s="48"/>
      <c r="G37" s="94"/>
      <c r="H37" s="95"/>
      <c r="I37" s="95"/>
      <c r="J37" s="95"/>
      <c r="K37" s="95"/>
      <c r="L37" s="95"/>
      <c r="M37" s="95"/>
      <c r="N37" s="9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97"/>
      <c r="H38" s="98"/>
      <c r="I38" s="98"/>
      <c r="J38" s="98"/>
      <c r="K38" s="98"/>
      <c r="L38" s="98"/>
      <c r="M38" s="98"/>
      <c r="N38" s="9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>
  <sheetPr codeName="Hoja40"/>
  <dimension ref="A1:N38"/>
  <sheetViews>
    <sheetView topLeftCell="A25" workbookViewId="0">
      <selection activeCell="C35" sqref="C35:C38"/>
    </sheetView>
  </sheetViews>
  <sheetFormatPr baseColWidth="10" defaultRowHeight="1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41184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33</v>
      </c>
      <c r="B6" s="19" t="s">
        <v>34</v>
      </c>
      <c r="C6" s="19" t="s">
        <v>35</v>
      </c>
      <c r="D6" s="19">
        <v>41184</v>
      </c>
      <c r="E6" s="19">
        <v>41185</v>
      </c>
      <c r="F6" s="20">
        <v>43256</v>
      </c>
      <c r="G6" s="21">
        <v>24500</v>
      </c>
      <c r="H6" s="54"/>
      <c r="I6" s="22"/>
      <c r="J6" s="22"/>
      <c r="K6" s="22">
        <v>24500</v>
      </c>
      <c r="L6" s="22"/>
      <c r="M6" s="22"/>
      <c r="N6" s="23">
        <f>G6+I6</f>
        <v>24500</v>
      </c>
    </row>
    <row r="7" spans="1:14">
      <c r="A7" s="18"/>
      <c r="B7" s="19" t="s">
        <v>29</v>
      </c>
      <c r="C7" s="19"/>
      <c r="D7" s="19"/>
      <c r="E7" s="19"/>
      <c r="F7" s="20">
        <v>43257</v>
      </c>
      <c r="G7" s="21"/>
      <c r="H7" s="19" t="s">
        <v>36</v>
      </c>
      <c r="I7" s="22">
        <v>2000</v>
      </c>
      <c r="J7" s="22">
        <v>2000</v>
      </c>
      <c r="K7" s="22"/>
      <c r="L7" s="22"/>
      <c r="M7" s="22"/>
      <c r="N7" s="23">
        <f t="shared" ref="N7:N31" si="0">G7+I7</f>
        <v>2000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26500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24500</v>
      </c>
      <c r="H31" s="38"/>
      <c r="I31" s="39">
        <f>SUM(I6:I30)</f>
        <v>2000</v>
      </c>
      <c r="J31" s="39">
        <f>SUM(J6:J30)</f>
        <v>2000</v>
      </c>
      <c r="K31" s="39">
        <f>SUM(K6:K30)</f>
        <v>24500</v>
      </c>
      <c r="L31" s="39">
        <f>SUM(L6:L30)</f>
        <v>0</v>
      </c>
      <c r="M31" s="39">
        <f>SUM(M6:M30)</f>
        <v>0</v>
      </c>
      <c r="N31" s="23">
        <f t="shared" si="0"/>
        <v>26500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91"/>
      <c r="H33" s="92"/>
      <c r="I33" s="92"/>
      <c r="J33" s="92"/>
      <c r="K33" s="92"/>
      <c r="L33" s="92"/>
      <c r="M33" s="92"/>
      <c r="N33" s="9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94"/>
      <c r="H34" s="95"/>
      <c r="I34" s="95"/>
      <c r="J34" s="95"/>
      <c r="K34" s="95"/>
      <c r="L34" s="95"/>
      <c r="M34" s="95"/>
      <c r="N34" s="9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94"/>
      <c r="H35" s="95"/>
      <c r="I35" s="95"/>
      <c r="J35" s="95"/>
      <c r="K35" s="95"/>
      <c r="L35" s="95"/>
      <c r="M35" s="95"/>
      <c r="N35" s="96"/>
    </row>
    <row r="36" spans="1:14">
      <c r="A36" s="1"/>
      <c r="B36" s="1"/>
      <c r="C36" s="50">
        <f>((C34+C35)*E34)</f>
        <v>0</v>
      </c>
      <c r="D36" s="48"/>
      <c r="E36" s="48"/>
      <c r="F36" s="48"/>
      <c r="G36" s="94"/>
      <c r="H36" s="95"/>
      <c r="I36" s="95"/>
      <c r="J36" s="95"/>
      <c r="K36" s="95"/>
      <c r="L36" s="95"/>
      <c r="M36" s="95"/>
      <c r="N36" s="96"/>
    </row>
    <row r="37" spans="1:14">
      <c r="A37" s="17" t="s">
        <v>24</v>
      </c>
      <c r="B37" s="1"/>
      <c r="C37" s="51">
        <v>2000</v>
      </c>
      <c r="D37" s="48"/>
      <c r="E37" s="48"/>
      <c r="F37" s="48"/>
      <c r="G37" s="94"/>
      <c r="H37" s="95"/>
      <c r="I37" s="95"/>
      <c r="J37" s="95"/>
      <c r="K37" s="95"/>
      <c r="L37" s="95"/>
      <c r="M37" s="95"/>
      <c r="N37" s="96"/>
    </row>
    <row r="38" spans="1:14" ht="15.75" thickBot="1">
      <c r="A38" s="52" t="s">
        <v>17</v>
      </c>
      <c r="B38" s="53"/>
      <c r="C38" s="50">
        <f>SUM(C36+C37)</f>
        <v>2000</v>
      </c>
      <c r="D38" s="48"/>
      <c r="E38" s="48"/>
      <c r="F38" s="48"/>
      <c r="G38" s="97"/>
      <c r="H38" s="98"/>
      <c r="I38" s="98"/>
      <c r="J38" s="98"/>
      <c r="K38" s="98"/>
      <c r="L38" s="98"/>
      <c r="M38" s="98"/>
      <c r="N38" s="9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38"/>
  <sheetViews>
    <sheetView topLeftCell="B1" workbookViewId="0">
      <selection activeCell="B1" sqref="A1:XFD1048576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27</v>
      </c>
      <c r="E3" s="61"/>
      <c r="F3" s="61"/>
      <c r="G3" s="62"/>
      <c r="H3" s="1"/>
      <c r="I3" s="1"/>
      <c r="J3" s="13"/>
      <c r="K3" s="63">
        <v>41211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288</v>
      </c>
      <c r="C6" s="19" t="s">
        <v>35</v>
      </c>
      <c r="D6" s="19">
        <v>41210</v>
      </c>
      <c r="E6" s="19">
        <v>41211</v>
      </c>
      <c r="F6" s="20">
        <v>43481</v>
      </c>
      <c r="G6" s="21">
        <v>38220</v>
      </c>
      <c r="H6" s="54"/>
      <c r="I6" s="22"/>
      <c r="J6" s="22"/>
      <c r="K6" s="22">
        <v>38220</v>
      </c>
      <c r="L6" s="22"/>
      <c r="M6" s="22"/>
      <c r="N6" s="23">
        <f>G6+I6</f>
        <v>38220</v>
      </c>
    </row>
    <row r="7" spans="1:14">
      <c r="A7" s="18"/>
      <c r="B7" s="19"/>
      <c r="C7" s="19"/>
      <c r="D7" s="19"/>
      <c r="E7" s="19"/>
      <c r="F7" s="20"/>
      <c r="G7" s="21"/>
      <c r="H7" s="20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4"/>
      <c r="C13" s="24"/>
      <c r="D13" s="19"/>
      <c r="E13" s="19"/>
      <c r="F13" s="20"/>
      <c r="G13" s="21"/>
      <c r="H13" s="21"/>
      <c r="I13" s="25"/>
      <c r="J13" s="25"/>
      <c r="K13" s="21"/>
      <c r="L13" s="21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38220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38220</v>
      </c>
      <c r="H31" s="21"/>
      <c r="I31" s="39">
        <f>SUM(I6:I30)</f>
        <v>0</v>
      </c>
      <c r="J31" s="39">
        <f>SUM(J6:J30)</f>
        <v>0</v>
      </c>
      <c r="K31" s="39">
        <f>SUM(K6:K30)</f>
        <v>38220</v>
      </c>
      <c r="L31" s="39">
        <f>SUM(L6:L30)</f>
        <v>0</v>
      </c>
      <c r="M31" s="39">
        <f>SUM(M6:M30)</f>
        <v>0</v>
      </c>
      <c r="N31" s="23">
        <f t="shared" si="0"/>
        <v>38220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>
  <sheetPr codeName="Hoja41"/>
  <dimension ref="A1:N38"/>
  <sheetViews>
    <sheetView workbookViewId="0">
      <selection activeCell="B25" sqref="B25"/>
    </sheetView>
  </sheetViews>
  <sheetFormatPr baseColWidth="10" defaultRowHeight="1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29</v>
      </c>
      <c r="E3" s="11"/>
      <c r="F3" s="11"/>
      <c r="G3" s="12"/>
      <c r="H3" s="5"/>
      <c r="I3" s="1"/>
      <c r="J3" s="13"/>
      <c r="K3" s="14">
        <v>41183</v>
      </c>
      <c r="L3" s="15"/>
      <c r="M3" s="16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 t="s">
        <v>30</v>
      </c>
      <c r="B6" s="19" t="s">
        <v>31</v>
      </c>
      <c r="C6" s="19" t="s">
        <v>32</v>
      </c>
      <c r="D6" s="19">
        <v>41183</v>
      </c>
      <c r="E6" s="19">
        <v>41184</v>
      </c>
      <c r="F6" s="20">
        <v>43255</v>
      </c>
      <c r="G6" s="21">
        <v>26000</v>
      </c>
      <c r="H6" s="54"/>
      <c r="I6" s="22"/>
      <c r="J6" s="22"/>
      <c r="K6" s="22">
        <v>26000</v>
      </c>
      <c r="L6" s="22"/>
      <c r="M6" s="22"/>
      <c r="N6" s="23">
        <f>G6+I6</f>
        <v>26000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26000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26000</v>
      </c>
      <c r="H31" s="38"/>
      <c r="I31" s="39">
        <f>SUM(I6:I30)</f>
        <v>0</v>
      </c>
      <c r="J31" s="39">
        <f>SUM(J6:J30)</f>
        <v>0</v>
      </c>
      <c r="K31" s="39">
        <f>SUM(K6:K30)</f>
        <v>26000</v>
      </c>
      <c r="L31" s="39">
        <f>SUM(L6:L30)</f>
        <v>0</v>
      </c>
      <c r="M31" s="39">
        <f>SUM(M6:M30)</f>
        <v>0</v>
      </c>
      <c r="N31" s="23">
        <f t="shared" si="0"/>
        <v>26000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91"/>
      <c r="H33" s="92"/>
      <c r="I33" s="92"/>
      <c r="J33" s="92"/>
      <c r="K33" s="92"/>
      <c r="L33" s="92"/>
      <c r="M33" s="92"/>
      <c r="N33" s="9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94"/>
      <c r="H34" s="95"/>
      <c r="I34" s="95"/>
      <c r="J34" s="95"/>
      <c r="K34" s="95"/>
      <c r="L34" s="95"/>
      <c r="M34" s="95"/>
      <c r="N34" s="9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94"/>
      <c r="H35" s="95"/>
      <c r="I35" s="95"/>
      <c r="J35" s="95"/>
      <c r="K35" s="95"/>
      <c r="L35" s="95"/>
      <c r="M35" s="95"/>
      <c r="N35" s="96"/>
    </row>
    <row r="36" spans="1:14">
      <c r="A36" s="1"/>
      <c r="B36" s="1"/>
      <c r="C36" s="50">
        <f>((C34+C35)*E34)</f>
        <v>0</v>
      </c>
      <c r="D36" s="48"/>
      <c r="E36" s="48"/>
      <c r="F36" s="48"/>
      <c r="G36" s="94"/>
      <c r="H36" s="95"/>
      <c r="I36" s="95"/>
      <c r="J36" s="95"/>
      <c r="K36" s="95"/>
      <c r="L36" s="95"/>
      <c r="M36" s="95"/>
      <c r="N36" s="9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94"/>
      <c r="H37" s="95"/>
      <c r="I37" s="95"/>
      <c r="J37" s="95"/>
      <c r="K37" s="95"/>
      <c r="L37" s="95"/>
      <c r="M37" s="95"/>
      <c r="N37" s="9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97"/>
      <c r="H38" s="98"/>
      <c r="I38" s="98"/>
      <c r="J38" s="98"/>
      <c r="K38" s="98"/>
      <c r="L38" s="98"/>
      <c r="M38" s="98"/>
      <c r="N38" s="9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61.xml><?xml version="1.0" encoding="utf-8"?>
<worksheet xmlns="http://schemas.openxmlformats.org/spreadsheetml/2006/main" xmlns:r="http://schemas.openxmlformats.org/officeDocument/2006/relationships">
  <sheetPr codeName="Hoja42"/>
  <dimension ref="A1:N38"/>
  <sheetViews>
    <sheetView workbookViewId="0">
      <selection activeCell="C8" sqref="C8"/>
    </sheetView>
  </sheetViews>
  <sheetFormatPr baseColWidth="10" defaultRowHeight="15"/>
  <cols>
    <col min="2" max="2" width="19.85546875" customWidth="1"/>
    <col min="3" max="3" width="16.140625" customWidth="1"/>
    <col min="8" max="8" width="11.85546875" customWidth="1"/>
    <col min="10" max="10" width="12.42578125" customWidth="1"/>
  </cols>
  <sheetData>
    <row r="1" spans="1:14">
      <c r="A1" s="1"/>
      <c r="B1" s="1" t="s">
        <v>0</v>
      </c>
      <c r="C1" s="2" t="s">
        <v>1</v>
      </c>
      <c r="D1" s="3"/>
      <c r="E1" s="3"/>
      <c r="F1" s="4"/>
      <c r="G1" s="1"/>
      <c r="H1" s="5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5"/>
      <c r="I2" s="8"/>
      <c r="J2" s="1"/>
      <c r="K2" s="1"/>
      <c r="L2" s="1"/>
      <c r="M2" s="1"/>
      <c r="N2" s="1"/>
    </row>
    <row r="3" spans="1:14">
      <c r="A3" s="9"/>
      <c r="B3" s="10" t="s">
        <v>26</v>
      </c>
      <c r="C3" s="11"/>
      <c r="D3" s="11" t="s">
        <v>27</v>
      </c>
      <c r="E3" s="11"/>
      <c r="F3" s="11"/>
      <c r="G3" s="12"/>
      <c r="H3" s="5"/>
      <c r="I3" s="1"/>
      <c r="J3" s="13"/>
      <c r="K3" s="14">
        <v>41183</v>
      </c>
      <c r="L3" s="15"/>
      <c r="M3" s="16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>
      <c r="A6" s="18"/>
      <c r="B6" s="19"/>
      <c r="C6" s="19"/>
      <c r="D6" s="19"/>
      <c r="E6" s="19"/>
      <c r="F6" s="20"/>
      <c r="G6" s="21"/>
      <c r="H6" s="54"/>
      <c r="I6" s="22"/>
      <c r="J6" s="22"/>
      <c r="K6" s="22"/>
      <c r="L6" s="22"/>
      <c r="M6" s="22"/>
      <c r="N6" s="23">
        <f>G6+I6</f>
        <v>0</v>
      </c>
    </row>
    <row r="7" spans="1:14">
      <c r="A7" s="18"/>
      <c r="B7" s="19"/>
      <c r="C7" s="19"/>
      <c r="D7" s="19"/>
      <c r="E7" s="19"/>
      <c r="F7" s="20"/>
      <c r="G7" s="21"/>
      <c r="H7" s="19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6"/>
      <c r="C13" s="26"/>
      <c r="D13" s="19"/>
      <c r="E13" s="19"/>
      <c r="F13" s="20"/>
      <c r="G13" s="22"/>
      <c r="H13" s="22"/>
      <c r="I13" s="22"/>
      <c r="J13" s="22"/>
      <c r="K13" s="22"/>
      <c r="L13" s="22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0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0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0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0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0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0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0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0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0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0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0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0"/>
      <c r="I30" s="31"/>
      <c r="J30" s="21"/>
      <c r="K30" s="32"/>
      <c r="L30" s="21"/>
      <c r="M30" s="27"/>
      <c r="N30" s="23">
        <f>SUM(N6:N29)</f>
        <v>0</v>
      </c>
    </row>
    <row r="31" spans="1:14">
      <c r="A31" s="34" t="s">
        <v>18</v>
      </c>
      <c r="B31" s="17"/>
      <c r="C31" s="35"/>
      <c r="D31" s="36"/>
      <c r="E31" s="36"/>
      <c r="F31" s="37"/>
      <c r="G31" s="21">
        <f>SUM(G6:G30)</f>
        <v>0</v>
      </c>
      <c r="H31" s="38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0</v>
      </c>
      <c r="N31" s="23">
        <f t="shared" si="0"/>
        <v>0</v>
      </c>
    </row>
    <row r="32" spans="1:14" ht="15.75" thickBot="1">
      <c r="A32" s="1"/>
      <c r="B32" s="1"/>
      <c r="C32" s="1"/>
      <c r="D32" s="40"/>
      <c r="E32" s="1"/>
      <c r="F32" s="1"/>
      <c r="G32" s="41"/>
      <c r="H32" s="42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91"/>
      <c r="H33" s="92"/>
      <c r="I33" s="92"/>
      <c r="J33" s="92"/>
      <c r="K33" s="92"/>
      <c r="L33" s="92"/>
      <c r="M33" s="92"/>
      <c r="N33" s="9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94"/>
      <c r="H34" s="95"/>
      <c r="I34" s="95"/>
      <c r="J34" s="95"/>
      <c r="K34" s="95"/>
      <c r="L34" s="95"/>
      <c r="M34" s="95"/>
      <c r="N34" s="9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94"/>
      <c r="H35" s="95"/>
      <c r="I35" s="95"/>
      <c r="J35" s="95"/>
      <c r="K35" s="95"/>
      <c r="L35" s="95"/>
      <c r="M35" s="95"/>
      <c r="N35" s="96"/>
    </row>
    <row r="36" spans="1:14">
      <c r="A36" s="1"/>
      <c r="B36" s="1"/>
      <c r="C36" s="50">
        <f>((C34+C35)*E34)</f>
        <v>0</v>
      </c>
      <c r="D36" s="48"/>
      <c r="E36" s="48"/>
      <c r="F36" s="48"/>
      <c r="G36" s="94"/>
      <c r="H36" s="95"/>
      <c r="I36" s="95"/>
      <c r="J36" s="95"/>
      <c r="K36" s="95"/>
      <c r="L36" s="95"/>
      <c r="M36" s="95"/>
      <c r="N36" s="9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94"/>
      <c r="H37" s="95"/>
      <c r="I37" s="95"/>
      <c r="J37" s="95"/>
      <c r="K37" s="95"/>
      <c r="L37" s="95"/>
      <c r="M37" s="95"/>
      <c r="N37" s="96"/>
    </row>
    <row r="38" spans="1:14" ht="15.75" thickBot="1">
      <c r="A38" s="52" t="s">
        <v>17</v>
      </c>
      <c r="B38" s="53"/>
      <c r="C38" s="50">
        <f>SUM(C36+C37)</f>
        <v>0</v>
      </c>
      <c r="D38" s="48"/>
      <c r="E38" s="48"/>
      <c r="F38" s="48"/>
      <c r="G38" s="97"/>
      <c r="H38" s="98"/>
      <c r="I38" s="98"/>
      <c r="J38" s="98"/>
      <c r="K38" s="98"/>
      <c r="L38" s="98"/>
      <c r="M38" s="98"/>
      <c r="N38" s="9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5" orientation="landscape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8"/>
  <sheetViews>
    <sheetView topLeftCell="A4" workbookViewId="0">
      <selection sqref="A1:XFD1048576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27</v>
      </c>
      <c r="E3" s="61"/>
      <c r="F3" s="61"/>
      <c r="G3" s="62"/>
      <c r="H3" s="1"/>
      <c r="I3" s="1"/>
      <c r="J3" s="13"/>
      <c r="K3" s="63">
        <v>41210</v>
      </c>
      <c r="L3" s="64"/>
      <c r="M3" s="65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 t="s">
        <v>126</v>
      </c>
      <c r="B6" s="19" t="s">
        <v>287</v>
      </c>
      <c r="C6" s="19" t="s">
        <v>35</v>
      </c>
      <c r="D6" s="19">
        <v>41210</v>
      </c>
      <c r="E6" s="19">
        <v>41211</v>
      </c>
      <c r="F6" s="20">
        <v>43479</v>
      </c>
      <c r="G6" s="21">
        <v>17000</v>
      </c>
      <c r="H6" s="54"/>
      <c r="I6" s="22"/>
      <c r="J6" s="22"/>
      <c r="K6" s="22">
        <v>17000</v>
      </c>
      <c r="L6" s="22"/>
      <c r="M6" s="22"/>
      <c r="N6" s="23">
        <f>G6+I6</f>
        <v>17000</v>
      </c>
    </row>
    <row r="7" spans="1:14">
      <c r="A7" s="18"/>
      <c r="B7" s="19" t="s">
        <v>27</v>
      </c>
      <c r="C7" s="19"/>
      <c r="D7" s="19"/>
      <c r="E7" s="19"/>
      <c r="F7" s="20">
        <v>43480</v>
      </c>
      <c r="G7" s="21"/>
      <c r="H7" s="20" t="s">
        <v>36</v>
      </c>
      <c r="I7" s="22">
        <v>2600</v>
      </c>
      <c r="J7" s="22">
        <v>2600</v>
      </c>
      <c r="K7" s="22"/>
      <c r="L7" s="22"/>
      <c r="M7" s="22"/>
      <c r="N7" s="23">
        <f t="shared" ref="N7:N31" si="0">G7+I7</f>
        <v>2600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4"/>
      <c r="C13" s="24"/>
      <c r="D13" s="19"/>
      <c r="E13" s="19"/>
      <c r="F13" s="20"/>
      <c r="G13" s="21"/>
      <c r="H13" s="21"/>
      <c r="I13" s="25"/>
      <c r="J13" s="25"/>
      <c r="K13" s="21"/>
      <c r="L13" s="21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19600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17000</v>
      </c>
      <c r="H31" s="21"/>
      <c r="I31" s="39">
        <f>SUM(I6:I30)</f>
        <v>2600</v>
      </c>
      <c r="J31" s="39">
        <f>SUM(J6:J30)</f>
        <v>2600</v>
      </c>
      <c r="K31" s="39">
        <f>SUM(K6:K30)</f>
        <v>17000</v>
      </c>
      <c r="L31" s="39">
        <f>SUM(L6:L30)</f>
        <v>0</v>
      </c>
      <c r="M31" s="39">
        <f>SUM(M6:M30)</f>
        <v>0</v>
      </c>
      <c r="N31" s="23">
        <f t="shared" si="0"/>
        <v>19600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2600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2600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8"/>
  <sheetViews>
    <sheetView workbookViewId="0">
      <selection sqref="A1:XFD1048576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27</v>
      </c>
      <c r="E3" s="61"/>
      <c r="F3" s="61"/>
      <c r="G3" s="62"/>
      <c r="H3" s="1"/>
      <c r="I3" s="1"/>
      <c r="J3" s="13"/>
      <c r="K3" s="63">
        <v>41210</v>
      </c>
      <c r="L3" s="64"/>
      <c r="M3" s="65"/>
      <c r="N3" s="17" t="s">
        <v>25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 t="s">
        <v>67</v>
      </c>
      <c r="B6" s="19" t="s">
        <v>286</v>
      </c>
      <c r="C6" s="19" t="s">
        <v>35</v>
      </c>
      <c r="D6" s="19">
        <v>41208</v>
      </c>
      <c r="E6" s="19">
        <v>41209</v>
      </c>
      <c r="F6" s="20">
        <v>43478</v>
      </c>
      <c r="G6" s="21">
        <v>17000</v>
      </c>
      <c r="H6" s="54"/>
      <c r="I6" s="22"/>
      <c r="J6" s="22"/>
      <c r="K6" s="22"/>
      <c r="L6" s="22"/>
      <c r="M6" s="22">
        <v>17000</v>
      </c>
      <c r="N6" s="23">
        <f>G6+I6</f>
        <v>17000</v>
      </c>
    </row>
    <row r="7" spans="1:14">
      <c r="A7" s="18"/>
      <c r="B7" s="19"/>
      <c r="C7" s="19"/>
      <c r="D7" s="19"/>
      <c r="E7" s="19"/>
      <c r="F7" s="20"/>
      <c r="G7" s="21"/>
      <c r="H7" s="20"/>
      <c r="I7" s="22"/>
      <c r="J7" s="22"/>
      <c r="K7" s="22"/>
      <c r="L7" s="22"/>
      <c r="M7" s="22"/>
      <c r="N7" s="23">
        <f t="shared" ref="N7:N31" si="0">G7+I7</f>
        <v>0</v>
      </c>
    </row>
    <row r="8" spans="1:14">
      <c r="A8" s="18"/>
      <c r="B8" s="19"/>
      <c r="C8" s="19"/>
      <c r="D8" s="19"/>
      <c r="E8" s="19"/>
      <c r="F8" s="20"/>
      <c r="G8" s="21"/>
      <c r="H8" s="20"/>
      <c r="I8" s="22"/>
      <c r="J8" s="22"/>
      <c r="K8" s="22"/>
      <c r="L8" s="22"/>
      <c r="M8" s="22"/>
      <c r="N8" s="23">
        <f t="shared" si="0"/>
        <v>0</v>
      </c>
    </row>
    <row r="9" spans="1:14">
      <c r="A9" s="18"/>
      <c r="B9" s="24"/>
      <c r="C9" s="24"/>
      <c r="D9" s="19"/>
      <c r="E9" s="19"/>
      <c r="F9" s="20"/>
      <c r="G9" s="21"/>
      <c r="H9" s="20"/>
      <c r="I9" s="25"/>
      <c r="J9" s="21"/>
      <c r="K9" s="21"/>
      <c r="L9" s="21"/>
      <c r="M9" s="21"/>
      <c r="N9" s="23">
        <f t="shared" si="0"/>
        <v>0</v>
      </c>
    </row>
    <row r="10" spans="1:14">
      <c r="A10" s="18"/>
      <c r="B10" s="24"/>
      <c r="C10" s="24"/>
      <c r="D10" s="19"/>
      <c r="E10" s="19"/>
      <c r="F10" s="20"/>
      <c r="G10" s="21"/>
      <c r="H10" s="20"/>
      <c r="I10" s="25"/>
      <c r="J10" s="21"/>
      <c r="K10" s="21"/>
      <c r="L10" s="21"/>
      <c r="M10" s="21"/>
      <c r="N10" s="23">
        <f t="shared" si="0"/>
        <v>0</v>
      </c>
    </row>
    <row r="11" spans="1:14">
      <c r="A11" s="18"/>
      <c r="B11" s="24"/>
      <c r="C11" s="24"/>
      <c r="D11" s="19"/>
      <c r="E11" s="19"/>
      <c r="F11" s="20"/>
      <c r="G11" s="21"/>
      <c r="H11" s="20"/>
      <c r="I11" s="25"/>
      <c r="J11" s="21"/>
      <c r="K11" s="21"/>
      <c r="L11" s="21"/>
      <c r="M11" s="21"/>
      <c r="N11" s="23">
        <f t="shared" si="0"/>
        <v>0</v>
      </c>
    </row>
    <row r="12" spans="1:14">
      <c r="A12" s="18"/>
      <c r="B12" s="24"/>
      <c r="C12" s="24"/>
      <c r="D12" s="19"/>
      <c r="E12" s="19"/>
      <c r="F12" s="20"/>
      <c r="G12" s="21"/>
      <c r="H12" s="21"/>
      <c r="I12" s="25"/>
      <c r="J12" s="25"/>
      <c r="K12" s="21"/>
      <c r="L12" s="21"/>
      <c r="M12" s="21"/>
      <c r="N12" s="23">
        <f t="shared" si="0"/>
        <v>0</v>
      </c>
    </row>
    <row r="13" spans="1:14">
      <c r="A13" s="18"/>
      <c r="B13" s="24"/>
      <c r="C13" s="24"/>
      <c r="D13" s="19"/>
      <c r="E13" s="19"/>
      <c r="F13" s="20"/>
      <c r="G13" s="21"/>
      <c r="H13" s="21"/>
      <c r="I13" s="25"/>
      <c r="J13" s="25"/>
      <c r="K13" s="21"/>
      <c r="L13" s="21"/>
      <c r="M13" s="21"/>
      <c r="N13" s="23">
        <f t="shared" si="0"/>
        <v>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17000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17000</v>
      </c>
      <c r="H31" s="21"/>
      <c r="I31" s="39">
        <f>SUM(I6:I30)</f>
        <v>0</v>
      </c>
      <c r="J31" s="39">
        <f>SUM(J6:J30)</f>
        <v>0</v>
      </c>
      <c r="K31" s="39">
        <f>SUM(K6:K30)</f>
        <v>0</v>
      </c>
      <c r="L31" s="39">
        <f>SUM(L6:L30)</f>
        <v>0</v>
      </c>
      <c r="M31" s="39">
        <f>SUM(M6:M30)</f>
        <v>17000</v>
      </c>
      <c r="N31" s="23">
        <f t="shared" si="0"/>
        <v>17000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0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38"/>
  <sheetViews>
    <sheetView topLeftCell="A7" workbookViewId="0">
      <selection sqref="A1:XFD1048576"/>
    </sheetView>
  </sheetViews>
  <sheetFormatPr baseColWidth="10" defaultRowHeight="15"/>
  <cols>
    <col min="1" max="1" width="5" customWidth="1"/>
    <col min="2" max="2" width="23.28515625" customWidth="1"/>
    <col min="3" max="3" width="23.42578125" customWidth="1"/>
    <col min="8" max="8" width="13.140625" customWidth="1"/>
    <col min="10" max="10" width="12.42578125" customWidth="1"/>
    <col min="12" max="12" width="10.5703125" customWidth="1"/>
    <col min="13" max="13" width="10.42578125" customWidth="1"/>
  </cols>
  <sheetData>
    <row r="1" spans="1:14">
      <c r="A1" s="1" t="s">
        <v>110</v>
      </c>
      <c r="B1" s="1" t="s">
        <v>0</v>
      </c>
      <c r="C1" s="57" t="s">
        <v>263</v>
      </c>
      <c r="D1" s="58"/>
      <c r="E1" s="58"/>
      <c r="F1" s="59"/>
      <c r="G1" s="1"/>
      <c r="H1" s="1"/>
      <c r="I1" s="6"/>
      <c r="J1" s="7" t="s">
        <v>2</v>
      </c>
      <c r="K1" s="6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8"/>
      <c r="J2" s="1"/>
      <c r="K2" s="1"/>
      <c r="L2" s="1"/>
      <c r="M2" s="1"/>
      <c r="N2" s="1"/>
    </row>
    <row r="3" spans="1:14">
      <c r="A3" s="9"/>
      <c r="B3" s="60" t="s">
        <v>26</v>
      </c>
      <c r="C3" s="61"/>
      <c r="D3" s="61" t="s">
        <v>27</v>
      </c>
      <c r="E3" s="61"/>
      <c r="F3" s="61"/>
      <c r="G3" s="62"/>
      <c r="H3" s="1"/>
      <c r="I3" s="1"/>
      <c r="J3" s="13"/>
      <c r="K3" s="63">
        <v>41209</v>
      </c>
      <c r="L3" s="64"/>
      <c r="M3" s="65"/>
      <c r="N3" s="17" t="s">
        <v>28</v>
      </c>
    </row>
    <row r="4" spans="1:14">
      <c r="A4" s="1"/>
      <c r="B4" s="1"/>
      <c r="C4" s="1"/>
      <c r="D4" s="1"/>
      <c r="E4" s="1"/>
      <c r="F4" s="1"/>
      <c r="G4" s="1"/>
      <c r="H4" s="69" t="s">
        <v>3</v>
      </c>
      <c r="I4" s="70"/>
      <c r="J4" s="1"/>
      <c r="K4" s="1"/>
      <c r="L4" s="1"/>
      <c r="M4" s="13"/>
      <c r="N4" s="1"/>
    </row>
    <row r="5" spans="1:14">
      <c r="A5" s="17" t="s">
        <v>4</v>
      </c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</row>
    <row r="6" spans="1:14" ht="12.75" customHeight="1">
      <c r="A6" s="18"/>
      <c r="B6" s="19" t="s">
        <v>170</v>
      </c>
      <c r="C6" s="19"/>
      <c r="D6" s="19"/>
      <c r="E6" s="19"/>
      <c r="F6" s="20">
        <v>43470</v>
      </c>
      <c r="G6" s="21"/>
      <c r="H6" s="54" t="s">
        <v>244</v>
      </c>
      <c r="I6" s="22">
        <v>49000</v>
      </c>
      <c r="J6" s="22">
        <v>49000</v>
      </c>
      <c r="K6" s="22"/>
      <c r="L6" s="22"/>
      <c r="M6" s="22"/>
      <c r="N6" s="23">
        <f>G6+I6</f>
        <v>49000</v>
      </c>
    </row>
    <row r="7" spans="1:14">
      <c r="A7" s="18" t="s">
        <v>30</v>
      </c>
      <c r="B7" s="19" t="s">
        <v>277</v>
      </c>
      <c r="C7" s="19" t="s">
        <v>35</v>
      </c>
      <c r="D7" s="19">
        <v>41209</v>
      </c>
      <c r="E7" s="19">
        <v>41210</v>
      </c>
      <c r="F7" s="20">
        <v>43471</v>
      </c>
      <c r="G7" s="21">
        <v>16660</v>
      </c>
      <c r="H7" s="20"/>
      <c r="I7" s="22"/>
      <c r="J7" s="22"/>
      <c r="K7" s="22">
        <v>16660</v>
      </c>
      <c r="L7" s="22"/>
      <c r="M7" s="22"/>
      <c r="N7" s="23">
        <f t="shared" ref="N7:N31" si="0">G7+I7</f>
        <v>16660</v>
      </c>
    </row>
    <row r="8" spans="1:14">
      <c r="A8" s="18" t="s">
        <v>150</v>
      </c>
      <c r="B8" s="19" t="s">
        <v>278</v>
      </c>
      <c r="C8" s="19" t="s">
        <v>35</v>
      </c>
      <c r="D8" s="19">
        <v>41209</v>
      </c>
      <c r="E8" s="19">
        <v>41210</v>
      </c>
      <c r="F8" s="20">
        <v>43472</v>
      </c>
      <c r="G8" s="21">
        <v>17000</v>
      </c>
      <c r="H8" s="20"/>
      <c r="I8" s="22"/>
      <c r="J8" s="22"/>
      <c r="K8" s="22">
        <v>17000</v>
      </c>
      <c r="L8" s="22"/>
      <c r="M8" s="22"/>
      <c r="N8" s="23">
        <f t="shared" si="0"/>
        <v>17000</v>
      </c>
    </row>
    <row r="9" spans="1:14">
      <c r="A9" s="18" t="s">
        <v>70</v>
      </c>
      <c r="B9" s="24" t="s">
        <v>280</v>
      </c>
      <c r="C9" s="24" t="s">
        <v>279</v>
      </c>
      <c r="D9" s="19">
        <v>41202</v>
      </c>
      <c r="E9" s="19">
        <v>41205</v>
      </c>
      <c r="F9" s="20">
        <v>43473</v>
      </c>
      <c r="G9" s="21">
        <v>85260</v>
      </c>
      <c r="H9" s="20"/>
      <c r="I9" s="25"/>
      <c r="J9" s="21"/>
      <c r="K9" s="21"/>
      <c r="L9" s="21"/>
      <c r="M9" s="21">
        <v>85260</v>
      </c>
      <c r="N9" s="23">
        <f t="shared" si="0"/>
        <v>85260</v>
      </c>
    </row>
    <row r="10" spans="1:14">
      <c r="A10" s="18" t="s">
        <v>281</v>
      </c>
      <c r="B10" s="24" t="s">
        <v>282</v>
      </c>
      <c r="C10" s="24" t="s">
        <v>35</v>
      </c>
      <c r="D10" s="19">
        <v>41209</v>
      </c>
      <c r="E10" s="19">
        <v>41210</v>
      </c>
      <c r="F10" s="20">
        <v>43474</v>
      </c>
      <c r="G10" s="21">
        <v>34000</v>
      </c>
      <c r="H10" s="20"/>
      <c r="I10" s="25"/>
      <c r="J10" s="21">
        <v>17000</v>
      </c>
      <c r="K10" s="21"/>
      <c r="L10" s="21"/>
      <c r="M10" s="21">
        <v>17000</v>
      </c>
      <c r="N10" s="23">
        <f t="shared" si="0"/>
        <v>34000</v>
      </c>
    </row>
    <row r="11" spans="1:14">
      <c r="A11" s="18" t="s">
        <v>178</v>
      </c>
      <c r="B11" s="24" t="s">
        <v>283</v>
      </c>
      <c r="C11" s="24" t="s">
        <v>35</v>
      </c>
      <c r="D11" s="19">
        <v>41209</v>
      </c>
      <c r="E11" s="19">
        <v>41210</v>
      </c>
      <c r="F11" s="20">
        <v>43475</v>
      </c>
      <c r="G11" s="21">
        <v>17000</v>
      </c>
      <c r="H11" s="20"/>
      <c r="I11" s="25"/>
      <c r="J11" s="21">
        <v>17000</v>
      </c>
      <c r="K11" s="21"/>
      <c r="L11" s="21"/>
      <c r="M11" s="21"/>
      <c r="N11" s="23">
        <f t="shared" si="0"/>
        <v>17000</v>
      </c>
    </row>
    <row r="12" spans="1:14">
      <c r="A12" s="18" t="s">
        <v>284</v>
      </c>
      <c r="B12" s="24" t="s">
        <v>285</v>
      </c>
      <c r="C12" s="24" t="s">
        <v>35</v>
      </c>
      <c r="D12" s="19">
        <v>41209</v>
      </c>
      <c r="E12" s="19">
        <v>41210</v>
      </c>
      <c r="F12" s="20">
        <v>43476</v>
      </c>
      <c r="G12" s="21">
        <v>17000</v>
      </c>
      <c r="H12" s="21"/>
      <c r="I12" s="25"/>
      <c r="J12" s="25"/>
      <c r="K12" s="21">
        <v>17000</v>
      </c>
      <c r="L12" s="21"/>
      <c r="M12" s="21"/>
      <c r="N12" s="23">
        <f t="shared" si="0"/>
        <v>17000</v>
      </c>
    </row>
    <row r="13" spans="1:14">
      <c r="A13" s="18"/>
      <c r="B13" s="24" t="s">
        <v>27</v>
      </c>
      <c r="C13" s="24"/>
      <c r="D13" s="19"/>
      <c r="E13" s="19"/>
      <c r="F13" s="20">
        <v>43477</v>
      </c>
      <c r="G13" s="21"/>
      <c r="H13" s="21" t="s">
        <v>36</v>
      </c>
      <c r="I13" s="25">
        <v>1000</v>
      </c>
      <c r="J13" s="25">
        <v>1000</v>
      </c>
      <c r="K13" s="21"/>
      <c r="L13" s="21"/>
      <c r="M13" s="21"/>
      <c r="N13" s="23">
        <f t="shared" si="0"/>
        <v>1000</v>
      </c>
    </row>
    <row r="14" spans="1:14">
      <c r="A14" s="18"/>
      <c r="B14" s="24"/>
      <c r="C14" s="24"/>
      <c r="D14" s="19"/>
      <c r="E14" s="19"/>
      <c r="F14" s="20"/>
      <c r="G14" s="21"/>
      <c r="H14" s="21"/>
      <c r="I14" s="25"/>
      <c r="J14" s="21"/>
      <c r="K14" s="21"/>
      <c r="L14" s="21"/>
      <c r="M14" s="27"/>
      <c r="N14" s="23">
        <f t="shared" si="0"/>
        <v>0</v>
      </c>
    </row>
    <row r="15" spans="1:14">
      <c r="A15" s="18"/>
      <c r="B15" s="24"/>
      <c r="C15" s="24"/>
      <c r="D15" s="19"/>
      <c r="E15" s="19"/>
      <c r="F15" s="20"/>
      <c r="G15" s="21"/>
      <c r="H15" s="21"/>
      <c r="I15" s="25"/>
      <c r="J15" s="21"/>
      <c r="K15" s="21"/>
      <c r="L15" s="21"/>
      <c r="M15" s="27"/>
      <c r="N15" s="23">
        <f t="shared" si="0"/>
        <v>0</v>
      </c>
    </row>
    <row r="16" spans="1:14">
      <c r="A16" s="28"/>
      <c r="B16" s="24"/>
      <c r="C16" s="24"/>
      <c r="D16" s="19"/>
      <c r="E16" s="19"/>
      <c r="F16" s="29"/>
      <c r="G16" s="21"/>
      <c r="H16" s="32"/>
      <c r="I16" s="31"/>
      <c r="J16" s="21"/>
      <c r="K16" s="32"/>
      <c r="L16" s="21"/>
      <c r="M16" s="27"/>
      <c r="N16" s="23">
        <f t="shared" si="0"/>
        <v>0</v>
      </c>
    </row>
    <row r="17" spans="1:14">
      <c r="A17" s="28"/>
      <c r="B17" s="24"/>
      <c r="C17" s="24"/>
      <c r="D17" s="19"/>
      <c r="E17" s="19"/>
      <c r="F17" s="29"/>
      <c r="G17" s="21"/>
      <c r="H17" s="32"/>
      <c r="I17" s="31"/>
      <c r="J17" s="21"/>
      <c r="K17" s="32"/>
      <c r="L17" s="21"/>
      <c r="M17" s="27"/>
      <c r="N17" s="23">
        <f t="shared" si="0"/>
        <v>0</v>
      </c>
    </row>
    <row r="18" spans="1:14">
      <c r="A18" s="28"/>
      <c r="B18" s="24"/>
      <c r="C18" s="24"/>
      <c r="D18" s="19"/>
      <c r="E18" s="19"/>
      <c r="F18" s="29"/>
      <c r="G18" s="21"/>
      <c r="H18" s="32"/>
      <c r="I18" s="31"/>
      <c r="J18" s="21"/>
      <c r="K18" s="32"/>
      <c r="L18" s="21"/>
      <c r="M18" s="27"/>
      <c r="N18" s="23">
        <f t="shared" si="0"/>
        <v>0</v>
      </c>
    </row>
    <row r="19" spans="1:14">
      <c r="A19" s="28"/>
      <c r="B19" s="24"/>
      <c r="C19" s="24"/>
      <c r="D19" s="19"/>
      <c r="E19" s="19"/>
      <c r="F19" s="29"/>
      <c r="G19" s="21"/>
      <c r="H19" s="32"/>
      <c r="I19" s="31"/>
      <c r="J19" s="21"/>
      <c r="K19" s="32"/>
      <c r="L19" s="21"/>
      <c r="M19" s="27"/>
      <c r="N19" s="23">
        <f t="shared" si="0"/>
        <v>0</v>
      </c>
    </row>
    <row r="20" spans="1:14">
      <c r="A20" s="28"/>
      <c r="B20" s="24"/>
      <c r="C20" s="24"/>
      <c r="D20" s="19"/>
      <c r="E20" s="19"/>
      <c r="F20" s="29"/>
      <c r="G20" s="21"/>
      <c r="H20" s="32"/>
      <c r="I20" s="31"/>
      <c r="J20" s="21"/>
      <c r="K20" s="32"/>
      <c r="L20" s="21"/>
      <c r="M20" s="27"/>
      <c r="N20" s="23">
        <f t="shared" si="0"/>
        <v>0</v>
      </c>
    </row>
    <row r="21" spans="1:14">
      <c r="A21" s="28"/>
      <c r="B21" s="24"/>
      <c r="C21" s="24"/>
      <c r="D21" s="19"/>
      <c r="E21" s="19"/>
      <c r="F21" s="29"/>
      <c r="G21" s="21"/>
      <c r="H21" s="32"/>
      <c r="I21" s="31"/>
      <c r="J21" s="21"/>
      <c r="K21" s="32"/>
      <c r="L21" s="21"/>
      <c r="M21" s="27"/>
      <c r="N21" s="23">
        <f t="shared" si="0"/>
        <v>0</v>
      </c>
    </row>
    <row r="22" spans="1:14">
      <c r="A22" s="28"/>
      <c r="B22" s="24"/>
      <c r="C22" s="24"/>
      <c r="D22" s="19"/>
      <c r="E22" s="19"/>
      <c r="F22" s="29"/>
      <c r="G22" s="21"/>
      <c r="H22" s="32"/>
      <c r="I22" s="31"/>
      <c r="J22" s="21"/>
      <c r="K22" s="32"/>
      <c r="L22" s="21"/>
      <c r="M22" s="27"/>
      <c r="N22" s="23">
        <f t="shared" si="0"/>
        <v>0</v>
      </c>
    </row>
    <row r="23" spans="1:14">
      <c r="A23" s="28"/>
      <c r="B23" s="24"/>
      <c r="C23" s="24"/>
      <c r="D23" s="19"/>
      <c r="E23" s="19"/>
      <c r="F23" s="29"/>
      <c r="G23" s="21"/>
      <c r="H23" s="32"/>
      <c r="I23" s="31"/>
      <c r="J23" s="21"/>
      <c r="K23" s="32"/>
      <c r="L23" s="21"/>
      <c r="M23" s="27"/>
      <c r="N23" s="23">
        <f t="shared" si="0"/>
        <v>0</v>
      </c>
    </row>
    <row r="24" spans="1:14">
      <c r="A24" s="28"/>
      <c r="B24" s="24"/>
      <c r="C24" s="24"/>
      <c r="D24" s="19"/>
      <c r="E24" s="19"/>
      <c r="F24" s="29"/>
      <c r="G24" s="21"/>
      <c r="H24" s="32"/>
      <c r="I24" s="31"/>
      <c r="J24" s="21"/>
      <c r="K24" s="32"/>
      <c r="L24" s="21"/>
      <c r="M24" s="27"/>
      <c r="N24" s="23">
        <f t="shared" si="0"/>
        <v>0</v>
      </c>
    </row>
    <row r="25" spans="1:14">
      <c r="A25" s="28"/>
      <c r="B25" s="24"/>
      <c r="C25" s="24"/>
      <c r="D25" s="19"/>
      <c r="E25" s="19"/>
      <c r="F25" s="29"/>
      <c r="G25" s="21"/>
      <c r="H25" s="32"/>
      <c r="I25" s="31"/>
      <c r="J25" s="21"/>
      <c r="K25" s="32"/>
      <c r="L25" s="21"/>
      <c r="M25" s="27"/>
      <c r="N25" s="23">
        <f t="shared" si="0"/>
        <v>0</v>
      </c>
    </row>
    <row r="26" spans="1:14">
      <c r="A26" s="28"/>
      <c r="B26" s="24"/>
      <c r="C26" s="24"/>
      <c r="D26" s="19"/>
      <c r="E26" s="19"/>
      <c r="F26" s="29"/>
      <c r="G26" s="21"/>
      <c r="H26" s="32"/>
      <c r="I26" s="31"/>
      <c r="J26" s="21"/>
      <c r="K26" s="32"/>
      <c r="L26" s="21"/>
      <c r="M26" s="27"/>
      <c r="N26" s="23">
        <f t="shared" si="0"/>
        <v>0</v>
      </c>
    </row>
    <row r="27" spans="1:14">
      <c r="A27" s="28"/>
      <c r="B27" s="24"/>
      <c r="C27" s="24"/>
      <c r="D27" s="19"/>
      <c r="E27" s="19"/>
      <c r="F27" s="29"/>
      <c r="G27" s="21"/>
      <c r="H27" s="32"/>
      <c r="I27" s="31"/>
      <c r="J27" s="21"/>
      <c r="K27" s="32"/>
      <c r="L27" s="21"/>
      <c r="M27" s="27"/>
      <c r="N27" s="23">
        <f t="shared" si="0"/>
        <v>0</v>
      </c>
    </row>
    <row r="28" spans="1:14">
      <c r="A28" s="28"/>
      <c r="B28" s="24"/>
      <c r="C28" s="24"/>
      <c r="D28" s="19"/>
      <c r="E28" s="19"/>
      <c r="F28" s="29"/>
      <c r="G28" s="21"/>
      <c r="H28" s="32"/>
      <c r="I28" s="31"/>
      <c r="J28" s="31"/>
      <c r="K28" s="32"/>
      <c r="L28" s="21"/>
      <c r="M28" s="27"/>
      <c r="N28" s="23">
        <f t="shared" si="0"/>
        <v>0</v>
      </c>
    </row>
    <row r="29" spans="1:14">
      <c r="A29" s="28"/>
      <c r="B29" s="24"/>
      <c r="C29" s="24"/>
      <c r="D29" s="19"/>
      <c r="E29" s="19"/>
      <c r="F29" s="29"/>
      <c r="G29" s="21"/>
      <c r="H29" s="32"/>
      <c r="I29" s="31"/>
      <c r="J29" s="21"/>
      <c r="K29" s="32"/>
      <c r="L29" s="21"/>
      <c r="M29" s="27"/>
      <c r="N29" s="23">
        <f t="shared" si="0"/>
        <v>0</v>
      </c>
    </row>
    <row r="30" spans="1:14">
      <c r="A30" s="28"/>
      <c r="B30" s="24"/>
      <c r="C30" s="24"/>
      <c r="D30" s="19"/>
      <c r="E30" s="19"/>
      <c r="F30" s="33"/>
      <c r="G30" s="21"/>
      <c r="H30" s="32"/>
      <c r="I30" s="31"/>
      <c r="J30" s="21"/>
      <c r="K30" s="32"/>
      <c r="L30" s="21"/>
      <c r="M30" s="27"/>
      <c r="N30" s="23">
        <f>SUM(N6:N29)</f>
        <v>236920</v>
      </c>
    </row>
    <row r="31" spans="1:14">
      <c r="A31" s="17" t="s">
        <v>18</v>
      </c>
      <c r="B31" s="17"/>
      <c r="C31" s="35"/>
      <c r="D31" s="36"/>
      <c r="E31" s="36"/>
      <c r="F31" s="37"/>
      <c r="G31" s="21">
        <f>SUM(G6:G30)</f>
        <v>186920</v>
      </c>
      <c r="H31" s="21"/>
      <c r="I31" s="39">
        <f>SUM(I6:I30)</f>
        <v>50000</v>
      </c>
      <c r="J31" s="39">
        <f>SUM(J6:J30)</f>
        <v>84000</v>
      </c>
      <c r="K31" s="39">
        <f>SUM(K6:K30)</f>
        <v>50660</v>
      </c>
      <c r="L31" s="39">
        <f>SUM(L6:L30)</f>
        <v>0</v>
      </c>
      <c r="M31" s="39">
        <f>SUM(M6:M30)</f>
        <v>102260</v>
      </c>
      <c r="N31" s="23">
        <f t="shared" si="0"/>
        <v>236920</v>
      </c>
    </row>
    <row r="32" spans="1:14" ht="15.75" thickBot="1">
      <c r="A32" s="1"/>
      <c r="B32" s="1"/>
      <c r="C32" s="1"/>
      <c r="D32" s="40"/>
      <c r="E32" s="1"/>
      <c r="F32" s="1"/>
      <c r="G32" s="41"/>
      <c r="H32" s="66" t="s">
        <v>19</v>
      </c>
      <c r="I32" s="43"/>
      <c r="J32" s="44"/>
      <c r="K32" s="45"/>
      <c r="L32" s="44"/>
      <c r="M32" s="44"/>
      <c r="N32" s="41"/>
    </row>
    <row r="33" spans="1:14">
      <c r="A33" s="17" t="s">
        <v>20</v>
      </c>
      <c r="B33" s="17"/>
      <c r="C33" s="1"/>
      <c r="D33" s="40"/>
      <c r="E33" s="13" t="s">
        <v>21</v>
      </c>
      <c r="F33" s="46"/>
      <c r="G33" s="71"/>
      <c r="H33" s="72"/>
      <c r="I33" s="72"/>
      <c r="J33" s="72"/>
      <c r="K33" s="72"/>
      <c r="L33" s="72"/>
      <c r="M33" s="72"/>
      <c r="N33" s="73"/>
    </row>
    <row r="34" spans="1:14">
      <c r="A34" s="17" t="s">
        <v>22</v>
      </c>
      <c r="B34" s="13"/>
      <c r="C34" s="47"/>
      <c r="D34" s="48"/>
      <c r="E34" s="80">
        <v>490</v>
      </c>
      <c r="F34" s="81"/>
      <c r="G34" s="74"/>
      <c r="H34" s="75"/>
      <c r="I34" s="75"/>
      <c r="J34" s="75"/>
      <c r="K34" s="75"/>
      <c r="L34" s="75"/>
      <c r="M34" s="75"/>
      <c r="N34" s="76"/>
    </row>
    <row r="35" spans="1:14">
      <c r="A35" s="17" t="s">
        <v>23</v>
      </c>
      <c r="B35" s="1"/>
      <c r="C35" s="49">
        <v>95</v>
      </c>
      <c r="D35" s="48"/>
      <c r="E35" s="48"/>
      <c r="F35" s="48"/>
      <c r="G35" s="74"/>
      <c r="H35" s="75"/>
      <c r="I35" s="75"/>
      <c r="J35" s="75"/>
      <c r="K35" s="75"/>
      <c r="L35" s="75"/>
      <c r="M35" s="75"/>
      <c r="N35" s="76"/>
    </row>
    <row r="36" spans="1:14">
      <c r="A36" s="1"/>
      <c r="B36" s="1"/>
      <c r="C36" s="50">
        <f>((C34+C35)*E34)</f>
        <v>46550</v>
      </c>
      <c r="D36" s="48"/>
      <c r="E36" s="48"/>
      <c r="F36" s="48"/>
      <c r="G36" s="74"/>
      <c r="H36" s="75"/>
      <c r="I36" s="75"/>
      <c r="J36" s="75"/>
      <c r="K36" s="75"/>
      <c r="L36" s="75"/>
      <c r="M36" s="75"/>
      <c r="N36" s="76"/>
    </row>
    <row r="37" spans="1:14">
      <c r="A37" s="17" t="s">
        <v>24</v>
      </c>
      <c r="B37" s="1"/>
      <c r="C37" s="51">
        <v>37450</v>
      </c>
      <c r="D37" s="48"/>
      <c r="E37" s="48"/>
      <c r="F37" s="48"/>
      <c r="G37" s="74"/>
      <c r="H37" s="75"/>
      <c r="I37" s="75"/>
      <c r="J37" s="75"/>
      <c r="K37" s="75"/>
      <c r="L37" s="75"/>
      <c r="M37" s="75"/>
      <c r="N37" s="76"/>
    </row>
    <row r="38" spans="1:14" ht="15.75" thickBot="1">
      <c r="A38" s="67" t="s">
        <v>17</v>
      </c>
      <c r="B38" s="68"/>
      <c r="C38" s="50">
        <f>SUM(C36+C37)</f>
        <v>84000</v>
      </c>
      <c r="D38" s="48"/>
      <c r="E38" s="48"/>
      <c r="F38" s="48"/>
      <c r="G38" s="77"/>
      <c r="H38" s="78"/>
      <c r="I38" s="78"/>
      <c r="J38" s="78"/>
      <c r="K38" s="78"/>
      <c r="L38" s="78"/>
      <c r="M38" s="78"/>
      <c r="N38" s="79"/>
    </row>
  </sheetData>
  <mergeCells count="3">
    <mergeCell ref="H4:I4"/>
    <mergeCell ref="G33:N38"/>
    <mergeCell ref="E34:F34"/>
  </mergeCells>
  <pageMargins left="0.7" right="0.7" top="0.75" bottom="0.75" header="0.3" footer="0.3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61</vt:i4>
      </vt:variant>
      <vt:variant>
        <vt:lpstr>Rangos con nombre</vt:lpstr>
      </vt:variant>
      <vt:variant>
        <vt:i4>31</vt:i4>
      </vt:variant>
    </vt:vector>
  </HeadingPairs>
  <TitlesOfParts>
    <vt:vector size="92" baseType="lpstr">
      <vt:lpstr>OCTUBRE 31 PM</vt:lpstr>
      <vt:lpstr>OCTUBRE 31 AM</vt:lpstr>
      <vt:lpstr>OCTUBRE 30 PM</vt:lpstr>
      <vt:lpstr>OCTUBRE 30 AM</vt:lpstr>
      <vt:lpstr>OCTUBRE 29 PM</vt:lpstr>
      <vt:lpstr>OCTUBRE 29 AM</vt:lpstr>
      <vt:lpstr>OCTUBRE 28 PM</vt:lpstr>
      <vt:lpstr>OCTUBRE 28 AM</vt:lpstr>
      <vt:lpstr>OCTUBRE 27 PM</vt:lpstr>
      <vt:lpstr>OCTUBRE 27 AM</vt:lpstr>
      <vt:lpstr>OCTUBRE 26 PM</vt:lpstr>
      <vt:lpstr>OCTUBRE 26 AM</vt:lpstr>
      <vt:lpstr>OCTUBRE 25 PM</vt:lpstr>
      <vt:lpstr>OCTUBRE 25 AM</vt:lpstr>
      <vt:lpstr>OCTUBRE 24 PM</vt:lpstr>
      <vt:lpstr>OCTUBRE 24 AM </vt:lpstr>
      <vt:lpstr>OCTUBRE 23 PM </vt:lpstr>
      <vt:lpstr>OCTUBRE 23 AM</vt:lpstr>
      <vt:lpstr>OCTUBRE 22 PM </vt:lpstr>
      <vt:lpstr>OCTUBRE 22 AM</vt:lpstr>
      <vt:lpstr>OCTUBRE 21 PM</vt:lpstr>
      <vt:lpstr>OCTUBRE 21 AM</vt:lpstr>
      <vt:lpstr>OCTUBRE 20 PM</vt:lpstr>
      <vt:lpstr>OCTUBRE 20 am</vt:lpstr>
      <vt:lpstr>OCTUBRE 19 M</vt:lpstr>
      <vt:lpstr>OCTUBRE 19 AM </vt:lpstr>
      <vt:lpstr>OCTUBRE 18 PM</vt:lpstr>
      <vt:lpstr>OCTUBRE 18 AM</vt:lpstr>
      <vt:lpstr>OCTUBRE 17 PM</vt:lpstr>
      <vt:lpstr>OCTUBRE 17 </vt:lpstr>
      <vt:lpstr>OCTUBRE 16 PM</vt:lpstr>
      <vt:lpstr>OCTUBRE 16 AM</vt:lpstr>
      <vt:lpstr>OCTUBRE 15 PM</vt:lpstr>
      <vt:lpstr>OCTUBRE 15 AM</vt:lpstr>
      <vt:lpstr>OCTUBRE 14 PM</vt:lpstr>
      <vt:lpstr>OCTUBRE 14 AM </vt:lpstr>
      <vt:lpstr>OCTUBRE 13 PM</vt:lpstr>
      <vt:lpstr>OCTUBRE 13 AM</vt:lpstr>
      <vt:lpstr>OCTUBRE 12 PM</vt:lpstr>
      <vt:lpstr>OCTUBRE 12 AM</vt:lpstr>
      <vt:lpstr>OCTUBRE 11 PM</vt:lpstr>
      <vt:lpstr>OCTUBRE 11 AM</vt:lpstr>
      <vt:lpstr>OCTUBRE 10 PM</vt:lpstr>
      <vt:lpstr>OCTUBRE 10 AM </vt:lpstr>
      <vt:lpstr>OCTUBRE 09 PM </vt:lpstr>
      <vt:lpstr>OCTUBRE 09 AM</vt:lpstr>
      <vt:lpstr>OCTUBRE 08 PM</vt:lpstr>
      <vt:lpstr>OCTUBRE 08 AM</vt:lpstr>
      <vt:lpstr>OCTUBRE 07 PM</vt:lpstr>
      <vt:lpstr>OCTUBRE 07 AM </vt:lpstr>
      <vt:lpstr>OCTUBRE 06 PM</vt:lpstr>
      <vt:lpstr>OCTUBRE 06 AM</vt:lpstr>
      <vt:lpstr>OCTUBRE 05 PM</vt:lpstr>
      <vt:lpstr>OCTUBRE 04 PM</vt:lpstr>
      <vt:lpstr>OCTUBRE 04 AM</vt:lpstr>
      <vt:lpstr>OCTUBRE 03 PM</vt:lpstr>
      <vt:lpstr>OCTUBRE 03 AM </vt:lpstr>
      <vt:lpstr>OCTUBRE 02 PM</vt:lpstr>
      <vt:lpstr>OCTUBRE 02 AM</vt:lpstr>
      <vt:lpstr>OCTUBRE 01 PM</vt:lpstr>
      <vt:lpstr>OCTUBRE 01 AM</vt:lpstr>
      <vt:lpstr>'OCTUBRE 02 PM'!Área_de_impresión</vt:lpstr>
      <vt:lpstr>'OCTUBRE 03 AM '!Área_de_impresión</vt:lpstr>
      <vt:lpstr>'OCTUBRE 07 AM '!Área_de_impresión</vt:lpstr>
      <vt:lpstr>'OCTUBRE 09 PM '!Área_de_impresión</vt:lpstr>
      <vt:lpstr>'OCTUBRE 10 AM '!Área_de_impresión</vt:lpstr>
      <vt:lpstr>'OCTUBRE 12 AM'!Área_de_impresión</vt:lpstr>
      <vt:lpstr>'OCTUBRE 12 PM'!Área_de_impresión</vt:lpstr>
      <vt:lpstr>'OCTUBRE 14 AM '!Área_de_impresión</vt:lpstr>
      <vt:lpstr>'OCTUBRE 14 PM'!Área_de_impresión</vt:lpstr>
      <vt:lpstr>'OCTUBRE 16 AM'!Área_de_impresión</vt:lpstr>
      <vt:lpstr>'OCTUBRE 16 PM'!Área_de_impresión</vt:lpstr>
      <vt:lpstr>'OCTUBRE 17 '!Área_de_impresión</vt:lpstr>
      <vt:lpstr>'OCTUBRE 18 PM'!Área_de_impresión</vt:lpstr>
      <vt:lpstr>'OCTUBRE 19 AM '!Área_de_impresión</vt:lpstr>
      <vt:lpstr>'OCTUBRE 19 M'!Área_de_impresión</vt:lpstr>
      <vt:lpstr>'OCTUBRE 20 am'!Área_de_impresión</vt:lpstr>
      <vt:lpstr>'OCTUBRE 20 PM'!Área_de_impresión</vt:lpstr>
      <vt:lpstr>'OCTUBRE 21 AM'!Área_de_impresión</vt:lpstr>
      <vt:lpstr>'OCTUBRE 22 PM '!Área_de_impresión</vt:lpstr>
      <vt:lpstr>'OCTUBRE 23 AM'!Área_de_impresión</vt:lpstr>
      <vt:lpstr>'OCTUBRE 23 PM '!Área_de_impresión</vt:lpstr>
      <vt:lpstr>'OCTUBRE 24 AM '!Área_de_impresión</vt:lpstr>
      <vt:lpstr>'OCTUBRE 24 PM'!Área_de_impresión</vt:lpstr>
      <vt:lpstr>'OCTUBRE 25 PM'!Área_de_impresión</vt:lpstr>
      <vt:lpstr>'OCTUBRE 26 AM'!Área_de_impresión</vt:lpstr>
      <vt:lpstr>'OCTUBRE 27 AM'!Área_de_impresión</vt:lpstr>
      <vt:lpstr>'OCTUBRE 29 PM'!Área_de_impresión</vt:lpstr>
      <vt:lpstr>'OCTUBRE 30 AM'!Área_de_impresión</vt:lpstr>
      <vt:lpstr>'OCTUBRE 30 PM'!Área_de_impresión</vt:lpstr>
      <vt:lpstr>'OCTUBRE 31 AM'!Área_de_impresión</vt:lpstr>
      <vt:lpstr>'OCTUBRE 31 PM'!Área_de_impresión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2012-11-01T18:43:59Z</dcterms:modified>
</cp:coreProperties>
</file>